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23\Documents\Birding\CBC\Spokane CBC\Compilation\Spokane CBC History\"/>
    </mc:Choice>
  </mc:AlternateContent>
  <xr:revisionPtr revIDLastSave="0" documentId="13_ncr:1_{B91DD1C8-E505-42EB-8AC0-4D0FA1AF134A}" xr6:coauthVersionLast="47" xr6:coauthVersionMax="47" xr10:uidLastSave="{00000000-0000-0000-0000-000000000000}"/>
  <bookViews>
    <workbookView xWindow="4234" yWindow="531" windowWidth="26563" windowHeight="17220" xr2:uid="{00000000-000D-0000-FFFF-FFFF00000000}"/>
  </bookViews>
  <sheets>
    <sheet name="Data - 1980 to present" sheetId="1" r:id="rId1"/>
    <sheet name="Charts - 1980 to present" sheetId="2" r:id="rId2"/>
  </sheets>
  <calcPr calcId="181029"/>
</workbook>
</file>

<file path=xl/calcChain.xml><?xml version="1.0" encoding="utf-8"?>
<calcChain xmlns="http://schemas.openxmlformats.org/spreadsheetml/2006/main">
  <c r="C50" i="1" l="1"/>
  <c r="D50" i="1"/>
  <c r="E50" i="1"/>
  <c r="F50" i="1"/>
  <c r="G50" i="1"/>
  <c r="H50" i="1"/>
  <c r="I50" i="1"/>
  <c r="J50" i="1"/>
  <c r="K50" i="1"/>
  <c r="L50" i="1"/>
  <c r="C131" i="1"/>
  <c r="D131" i="1"/>
  <c r="E131" i="1"/>
  <c r="F131" i="1"/>
  <c r="G131" i="1"/>
  <c r="H131" i="1"/>
  <c r="I131" i="1"/>
  <c r="J131" i="1"/>
  <c r="K131" i="1"/>
  <c r="L131" i="1"/>
  <c r="L136" i="1"/>
  <c r="K136" i="1"/>
  <c r="J136" i="1"/>
  <c r="I136" i="1"/>
  <c r="H136" i="1"/>
  <c r="G136" i="1"/>
  <c r="F136" i="1"/>
  <c r="E136" i="1"/>
  <c r="D136" i="1"/>
  <c r="C136" i="1"/>
  <c r="C35" i="1"/>
  <c r="D35" i="1"/>
  <c r="E35" i="1"/>
  <c r="F35" i="1"/>
  <c r="G35" i="1"/>
  <c r="H35" i="1"/>
  <c r="I35" i="1"/>
  <c r="J35" i="1"/>
  <c r="K35" i="1"/>
  <c r="L35" i="1"/>
  <c r="C152" i="1"/>
  <c r="D152" i="1"/>
  <c r="E152" i="1"/>
  <c r="F152" i="1"/>
  <c r="G152" i="1"/>
  <c r="H152" i="1"/>
  <c r="I152" i="1"/>
  <c r="J152" i="1"/>
  <c r="K152" i="1"/>
  <c r="L152" i="1"/>
  <c r="L51" i="1"/>
  <c r="K51" i="1"/>
  <c r="J51" i="1"/>
  <c r="I51" i="1"/>
  <c r="H51" i="1"/>
  <c r="G51" i="1"/>
  <c r="F51" i="1"/>
  <c r="E51" i="1"/>
  <c r="D51" i="1"/>
  <c r="C51" i="1"/>
  <c r="C82" i="1"/>
  <c r="D82" i="1"/>
  <c r="E82" i="1"/>
  <c r="F82" i="1"/>
  <c r="G82" i="1"/>
  <c r="H82" i="1"/>
  <c r="I82" i="1"/>
  <c r="J82" i="1"/>
  <c r="K82" i="1"/>
  <c r="L82" i="1"/>
  <c r="C164" i="1"/>
  <c r="D164" i="1"/>
  <c r="E164" i="1"/>
  <c r="F164" i="1"/>
  <c r="G164" i="1"/>
  <c r="H164" i="1"/>
  <c r="I164" i="1"/>
  <c r="J164" i="1"/>
  <c r="K164" i="1"/>
  <c r="L164" i="1"/>
  <c r="C97" i="1"/>
  <c r="D97" i="1"/>
  <c r="E97" i="1"/>
  <c r="F97" i="1"/>
  <c r="G97" i="1"/>
  <c r="H97" i="1"/>
  <c r="I97" i="1"/>
  <c r="J97" i="1"/>
  <c r="K97" i="1"/>
  <c r="L97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2" i="1"/>
  <c r="K133" i="1"/>
  <c r="K134" i="1"/>
  <c r="K135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3" i="1"/>
  <c r="K154" i="1"/>
  <c r="K155" i="1"/>
  <c r="K156" i="1"/>
  <c r="K157" i="1"/>
  <c r="K158" i="1"/>
  <c r="K159" i="1"/>
  <c r="K160" i="1"/>
  <c r="K161" i="1"/>
  <c r="K162" i="1"/>
  <c r="K163" i="1"/>
  <c r="K165" i="1"/>
  <c r="K166" i="1"/>
  <c r="K167" i="1"/>
  <c r="K168" i="1"/>
  <c r="K169" i="1"/>
  <c r="K5" i="1"/>
  <c r="C29" i="1"/>
  <c r="D29" i="1"/>
  <c r="E29" i="1"/>
  <c r="F29" i="1"/>
  <c r="G29" i="1"/>
  <c r="H29" i="1"/>
  <c r="I29" i="1"/>
  <c r="J29" i="1"/>
  <c r="L29" i="1"/>
  <c r="C13" i="1"/>
  <c r="D13" i="1"/>
  <c r="E13" i="1"/>
  <c r="F13" i="1"/>
  <c r="G13" i="1"/>
  <c r="H13" i="1"/>
  <c r="I13" i="1"/>
  <c r="J13" i="1"/>
  <c r="L13" i="1"/>
  <c r="L166" i="1"/>
  <c r="J166" i="1"/>
  <c r="I166" i="1"/>
  <c r="H166" i="1"/>
  <c r="G166" i="1"/>
  <c r="F166" i="1"/>
  <c r="E166" i="1"/>
  <c r="D166" i="1"/>
  <c r="C166" i="1"/>
  <c r="L161" i="1"/>
  <c r="J161" i="1"/>
  <c r="I161" i="1"/>
  <c r="H161" i="1"/>
  <c r="G161" i="1"/>
  <c r="F161" i="1"/>
  <c r="E161" i="1"/>
  <c r="D161" i="1"/>
  <c r="C161" i="1"/>
  <c r="L160" i="1"/>
  <c r="J160" i="1"/>
  <c r="I160" i="1"/>
  <c r="H160" i="1"/>
  <c r="G160" i="1"/>
  <c r="F160" i="1"/>
  <c r="E160" i="1"/>
  <c r="D160" i="1"/>
  <c r="C160" i="1"/>
  <c r="L157" i="1"/>
  <c r="J157" i="1"/>
  <c r="I157" i="1"/>
  <c r="H157" i="1"/>
  <c r="G157" i="1"/>
  <c r="F157" i="1"/>
  <c r="E157" i="1"/>
  <c r="D157" i="1"/>
  <c r="C157" i="1"/>
  <c r="L156" i="1"/>
  <c r="J156" i="1"/>
  <c r="I156" i="1"/>
  <c r="H156" i="1"/>
  <c r="G156" i="1"/>
  <c r="F156" i="1"/>
  <c r="E156" i="1"/>
  <c r="D156" i="1"/>
  <c r="C156" i="1"/>
  <c r="L153" i="1"/>
  <c r="J153" i="1"/>
  <c r="I153" i="1"/>
  <c r="H153" i="1"/>
  <c r="G153" i="1"/>
  <c r="F153" i="1"/>
  <c r="E153" i="1"/>
  <c r="D153" i="1"/>
  <c r="C153" i="1"/>
  <c r="L151" i="1"/>
  <c r="J151" i="1"/>
  <c r="I151" i="1"/>
  <c r="H151" i="1"/>
  <c r="G151" i="1"/>
  <c r="F151" i="1"/>
  <c r="E151" i="1"/>
  <c r="D151" i="1"/>
  <c r="C151" i="1"/>
  <c r="L162" i="1"/>
  <c r="J162" i="1"/>
  <c r="I162" i="1"/>
  <c r="H162" i="1"/>
  <c r="G162" i="1"/>
  <c r="F162" i="1"/>
  <c r="E162" i="1"/>
  <c r="D162" i="1"/>
  <c r="C162" i="1"/>
  <c r="L154" i="1"/>
  <c r="J154" i="1"/>
  <c r="I154" i="1"/>
  <c r="H154" i="1"/>
  <c r="G154" i="1"/>
  <c r="F154" i="1"/>
  <c r="E154" i="1"/>
  <c r="D154" i="1"/>
  <c r="C154" i="1"/>
  <c r="L150" i="1"/>
  <c r="J150" i="1"/>
  <c r="I150" i="1"/>
  <c r="H150" i="1"/>
  <c r="G150" i="1"/>
  <c r="F150" i="1"/>
  <c r="E150" i="1"/>
  <c r="D150" i="1"/>
  <c r="C150" i="1"/>
  <c r="L146" i="1"/>
  <c r="J146" i="1"/>
  <c r="I146" i="1"/>
  <c r="H146" i="1"/>
  <c r="G146" i="1"/>
  <c r="F146" i="1"/>
  <c r="E146" i="1"/>
  <c r="D146" i="1"/>
  <c r="C146" i="1"/>
  <c r="L145" i="1"/>
  <c r="J145" i="1"/>
  <c r="I145" i="1"/>
  <c r="H145" i="1"/>
  <c r="G145" i="1"/>
  <c r="F145" i="1"/>
  <c r="E145" i="1"/>
  <c r="D145" i="1"/>
  <c r="C145" i="1"/>
  <c r="L144" i="1"/>
  <c r="J144" i="1"/>
  <c r="I144" i="1"/>
  <c r="H144" i="1"/>
  <c r="G144" i="1"/>
  <c r="F144" i="1"/>
  <c r="E144" i="1"/>
  <c r="D144" i="1"/>
  <c r="C144" i="1"/>
  <c r="L143" i="1"/>
  <c r="J143" i="1"/>
  <c r="I143" i="1"/>
  <c r="H143" i="1"/>
  <c r="G143" i="1"/>
  <c r="F143" i="1"/>
  <c r="E143" i="1"/>
  <c r="D143" i="1"/>
  <c r="C143" i="1"/>
  <c r="L142" i="1"/>
  <c r="J142" i="1"/>
  <c r="I142" i="1"/>
  <c r="H142" i="1"/>
  <c r="G142" i="1"/>
  <c r="F142" i="1"/>
  <c r="E142" i="1"/>
  <c r="D142" i="1"/>
  <c r="C142" i="1"/>
  <c r="L141" i="1"/>
  <c r="J141" i="1"/>
  <c r="I141" i="1"/>
  <c r="H141" i="1"/>
  <c r="G141" i="1"/>
  <c r="F141" i="1"/>
  <c r="E141" i="1"/>
  <c r="D141" i="1"/>
  <c r="C141" i="1"/>
  <c r="L140" i="1"/>
  <c r="J140" i="1"/>
  <c r="I140" i="1"/>
  <c r="H140" i="1"/>
  <c r="G140" i="1"/>
  <c r="F140" i="1"/>
  <c r="E140" i="1"/>
  <c r="D140" i="1"/>
  <c r="C140" i="1"/>
  <c r="L55" i="1"/>
  <c r="J55" i="1"/>
  <c r="I55" i="1"/>
  <c r="H55" i="1"/>
  <c r="G55" i="1"/>
  <c r="F55" i="1"/>
  <c r="E55" i="1"/>
  <c r="D55" i="1"/>
  <c r="C55" i="1"/>
  <c r="L54" i="1"/>
  <c r="J54" i="1"/>
  <c r="I54" i="1"/>
  <c r="H54" i="1"/>
  <c r="G54" i="1"/>
  <c r="F54" i="1"/>
  <c r="E54" i="1"/>
  <c r="D54" i="1"/>
  <c r="C54" i="1"/>
  <c r="L53" i="1"/>
  <c r="J53" i="1"/>
  <c r="I53" i="1"/>
  <c r="H53" i="1"/>
  <c r="G53" i="1"/>
  <c r="F53" i="1"/>
  <c r="E53" i="1"/>
  <c r="D53" i="1"/>
  <c r="C53" i="1"/>
  <c r="L52" i="1"/>
  <c r="J52" i="1"/>
  <c r="I52" i="1"/>
  <c r="H52" i="1"/>
  <c r="G52" i="1"/>
  <c r="F52" i="1"/>
  <c r="E52" i="1"/>
  <c r="D52" i="1"/>
  <c r="C52" i="1"/>
  <c r="L38" i="1"/>
  <c r="J38" i="1"/>
  <c r="I38" i="1"/>
  <c r="H38" i="1"/>
  <c r="G38" i="1"/>
  <c r="F38" i="1"/>
  <c r="E38" i="1"/>
  <c r="D38" i="1"/>
  <c r="C38" i="1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M170" i="1"/>
  <c r="U170" i="1"/>
  <c r="T170" i="1"/>
  <c r="R170" i="1"/>
  <c r="S170" i="1"/>
  <c r="Q170" i="1"/>
  <c r="P170" i="1"/>
  <c r="O170" i="1"/>
  <c r="N170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6" i="1"/>
  <c r="I36" i="1"/>
  <c r="J36" i="1"/>
  <c r="H37" i="1"/>
  <c r="I37" i="1"/>
  <c r="J37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7" i="1"/>
  <c r="I137" i="1"/>
  <c r="J137" i="1"/>
  <c r="H138" i="1"/>
  <c r="I138" i="1"/>
  <c r="J138" i="1"/>
  <c r="H139" i="1"/>
  <c r="I139" i="1"/>
  <c r="J139" i="1"/>
  <c r="H147" i="1"/>
  <c r="I147" i="1"/>
  <c r="J147" i="1"/>
  <c r="H148" i="1"/>
  <c r="I148" i="1"/>
  <c r="J148" i="1"/>
  <c r="H149" i="1"/>
  <c r="I149" i="1"/>
  <c r="J149" i="1"/>
  <c r="H155" i="1"/>
  <c r="I155" i="1"/>
  <c r="J155" i="1"/>
  <c r="H158" i="1"/>
  <c r="I158" i="1"/>
  <c r="J158" i="1"/>
  <c r="H159" i="1"/>
  <c r="I159" i="1"/>
  <c r="J159" i="1"/>
  <c r="H163" i="1"/>
  <c r="I163" i="1"/>
  <c r="J163" i="1"/>
  <c r="H165" i="1"/>
  <c r="I165" i="1"/>
  <c r="J165" i="1"/>
  <c r="H167" i="1"/>
  <c r="I167" i="1"/>
  <c r="J167" i="1"/>
  <c r="H168" i="1"/>
  <c r="I168" i="1"/>
  <c r="J168" i="1"/>
  <c r="H169" i="1"/>
  <c r="I169" i="1"/>
  <c r="J169" i="1"/>
  <c r="G6" i="1"/>
  <c r="G7" i="1"/>
  <c r="G8" i="1"/>
  <c r="G9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2" i="1"/>
  <c r="G133" i="1"/>
  <c r="G134" i="1"/>
  <c r="G135" i="1"/>
  <c r="G137" i="1"/>
  <c r="G138" i="1"/>
  <c r="G139" i="1"/>
  <c r="G147" i="1"/>
  <c r="G148" i="1"/>
  <c r="G149" i="1"/>
  <c r="G155" i="1"/>
  <c r="G158" i="1"/>
  <c r="G159" i="1"/>
  <c r="G163" i="1"/>
  <c r="G165" i="1"/>
  <c r="G167" i="1"/>
  <c r="G168" i="1"/>
  <c r="G169" i="1"/>
  <c r="G5" i="1"/>
  <c r="J5" i="1"/>
  <c r="I5" i="1"/>
  <c r="H5" i="1"/>
  <c r="L5" i="1"/>
  <c r="D7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6" i="1"/>
  <c r="D37" i="1"/>
  <c r="D39" i="1"/>
  <c r="D40" i="1"/>
  <c r="D41" i="1"/>
  <c r="D42" i="1"/>
  <c r="D43" i="1"/>
  <c r="D44" i="1"/>
  <c r="D45" i="1"/>
  <c r="D46" i="1"/>
  <c r="D47" i="1"/>
  <c r="D48" i="1"/>
  <c r="D49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2" i="1"/>
  <c r="D133" i="1"/>
  <c r="D134" i="1"/>
  <c r="D135" i="1"/>
  <c r="D137" i="1"/>
  <c r="D138" i="1"/>
  <c r="D139" i="1"/>
  <c r="D147" i="1"/>
  <c r="D148" i="1"/>
  <c r="D149" i="1"/>
  <c r="D155" i="1"/>
  <c r="D158" i="1"/>
  <c r="D159" i="1"/>
  <c r="D163" i="1"/>
  <c r="D165" i="1"/>
  <c r="D167" i="1"/>
  <c r="D168" i="1"/>
  <c r="D169" i="1"/>
  <c r="D6" i="1"/>
  <c r="D5" i="1"/>
  <c r="C6" i="1"/>
  <c r="C7" i="1"/>
  <c r="C8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30" i="1"/>
  <c r="C31" i="1"/>
  <c r="C32" i="1"/>
  <c r="C33" i="1"/>
  <c r="C34" i="1"/>
  <c r="C36" i="1"/>
  <c r="C37" i="1"/>
  <c r="C39" i="1"/>
  <c r="C40" i="1"/>
  <c r="C41" i="1"/>
  <c r="C42" i="1"/>
  <c r="C43" i="1"/>
  <c r="C44" i="1"/>
  <c r="C45" i="1"/>
  <c r="C46" i="1"/>
  <c r="C47" i="1"/>
  <c r="C48" i="1"/>
  <c r="C49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2" i="1"/>
  <c r="C133" i="1"/>
  <c r="C134" i="1"/>
  <c r="C135" i="1"/>
  <c r="C137" i="1"/>
  <c r="C138" i="1"/>
  <c r="C139" i="1"/>
  <c r="C147" i="1"/>
  <c r="C148" i="1"/>
  <c r="C149" i="1"/>
  <c r="C155" i="1"/>
  <c r="C158" i="1"/>
  <c r="C159" i="1"/>
  <c r="C163" i="1"/>
  <c r="C165" i="1"/>
  <c r="C167" i="1"/>
  <c r="C168" i="1"/>
  <c r="C169" i="1"/>
  <c r="C5" i="1"/>
  <c r="L6" i="1"/>
  <c r="L7" i="1"/>
  <c r="L8" i="1"/>
  <c r="L9" i="1"/>
  <c r="L10" i="1"/>
  <c r="L11" i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6" i="1"/>
  <c r="L37" i="1"/>
  <c r="L39" i="1"/>
  <c r="L40" i="1"/>
  <c r="L41" i="1"/>
  <c r="L42" i="1"/>
  <c r="L43" i="1"/>
  <c r="L44" i="1"/>
  <c r="L45" i="1"/>
  <c r="L46" i="1"/>
  <c r="L47" i="1"/>
  <c r="L48" i="1"/>
  <c r="L49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2" i="1"/>
  <c r="L133" i="1"/>
  <c r="L134" i="1"/>
  <c r="L135" i="1"/>
  <c r="L137" i="1"/>
  <c r="L138" i="1"/>
  <c r="L139" i="1"/>
  <c r="L147" i="1"/>
  <c r="L148" i="1"/>
  <c r="L149" i="1"/>
  <c r="L155" i="1"/>
  <c r="L158" i="1"/>
  <c r="L159" i="1"/>
  <c r="L163" i="1"/>
  <c r="L165" i="1"/>
  <c r="L167" i="1"/>
  <c r="L168" i="1"/>
  <c r="L169" i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2" i="1"/>
  <c r="F133" i="1"/>
  <c r="F134" i="1"/>
  <c r="F135" i="1"/>
  <c r="F137" i="1"/>
  <c r="F138" i="1"/>
  <c r="F139" i="1"/>
  <c r="F147" i="1"/>
  <c r="F148" i="1"/>
  <c r="F149" i="1"/>
  <c r="F155" i="1"/>
  <c r="F158" i="1"/>
  <c r="F159" i="1"/>
  <c r="F163" i="1"/>
  <c r="F165" i="1"/>
  <c r="F167" i="1"/>
  <c r="F168" i="1"/>
  <c r="F169" i="1"/>
  <c r="E6" i="1"/>
  <c r="E7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2" i="1"/>
  <c r="E133" i="1"/>
  <c r="E134" i="1"/>
  <c r="E135" i="1"/>
  <c r="E137" i="1"/>
  <c r="E138" i="1"/>
  <c r="E139" i="1"/>
  <c r="E147" i="1"/>
  <c r="E148" i="1"/>
  <c r="E149" i="1"/>
  <c r="E155" i="1"/>
  <c r="E158" i="1"/>
  <c r="E159" i="1"/>
  <c r="E163" i="1"/>
  <c r="E165" i="1"/>
  <c r="E167" i="1"/>
  <c r="E168" i="1"/>
  <c r="E169" i="1"/>
  <c r="F5" i="1"/>
  <c r="E5" i="1"/>
  <c r="C171" i="1"/>
  <c r="C172" i="1"/>
  <c r="C173" i="1"/>
  <c r="C174" i="1"/>
  <c r="C175" i="1"/>
  <c r="D171" i="1"/>
  <c r="D172" i="1"/>
  <c r="D173" i="1"/>
  <c r="D174" i="1"/>
  <c r="D175" i="1"/>
  <c r="E171" i="1"/>
  <c r="E172" i="1"/>
  <c r="E173" i="1"/>
  <c r="E174" i="1"/>
  <c r="E175" i="1"/>
  <c r="F171" i="1"/>
  <c r="F172" i="1"/>
  <c r="F173" i="1"/>
  <c r="F174" i="1"/>
  <c r="F175" i="1"/>
  <c r="F170" i="1"/>
  <c r="E170" i="1"/>
  <c r="D170" i="1"/>
  <c r="C1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McCoy</author>
  </authors>
  <commentList>
    <comment ref="C1" authorId="0" shapeId="0" xr:uid="{00000000-0006-0000-0000-000001000000}">
      <text>
        <r>
          <rPr>
            <sz val="11"/>
            <color indexed="81"/>
            <rFont val="Comic Sans MS"/>
            <family val="4"/>
          </rPr>
          <t>Rufous-sided Towhee  (1980 - 1987) then Spotted Towhee (1988 - present)
Common Snipe (1980 - 2001) then Wilson's Snipe (2002 - present)
Rock Dove (1980 - 2002) then Rock Pigeon (2003 - present)
Winter Wren (1980 - 2009) then Pacific Wren (2010 - present)
1990: One Mandarin Duck reported - likely an escapee
2018: One Mandarin Duck at sewage treatment plant
2021: Mew Gull now Short-billed Gull
2023: Northern Goshawk now American Goshawk</t>
        </r>
      </text>
    </comment>
  </commentList>
</comments>
</file>

<file path=xl/sharedStrings.xml><?xml version="1.0" encoding="utf-8"?>
<sst xmlns="http://schemas.openxmlformats.org/spreadsheetml/2006/main" count="240" uniqueCount="191">
  <si>
    <t>Species</t>
  </si>
  <si>
    <t>Cackling Goose</t>
  </si>
  <si>
    <t>Canada Goose</t>
  </si>
  <si>
    <t>Tundra Swan</t>
  </si>
  <si>
    <t>Wood Duck</t>
  </si>
  <si>
    <t>Gadwall</t>
  </si>
  <si>
    <t>American Wigeon</t>
  </si>
  <si>
    <t>Mallard</t>
  </si>
  <si>
    <t>Northern Shoveler</t>
  </si>
  <si>
    <t>Northern Pintail</t>
  </si>
  <si>
    <t>Green-winged Teal</t>
  </si>
  <si>
    <t>Redhead</t>
  </si>
  <si>
    <t>Ring-necked Duck</t>
  </si>
  <si>
    <t>Lesser Scaup</t>
  </si>
  <si>
    <t>Bufflehead</t>
  </si>
  <si>
    <t>Common Goldeneye</t>
  </si>
  <si>
    <t>Barrow's Goldeneye</t>
  </si>
  <si>
    <t>Hooded Merganser</t>
  </si>
  <si>
    <t>Common Merganser</t>
  </si>
  <si>
    <t>Ruddy Duck</t>
  </si>
  <si>
    <t>Gray Partridge</t>
  </si>
  <si>
    <t>Ring-necked Pheasant</t>
  </si>
  <si>
    <t>Ruffed Grouse</t>
  </si>
  <si>
    <t>Wild Turkey</t>
  </si>
  <si>
    <t>California Quail</t>
  </si>
  <si>
    <t>Pied-billed Grebe</t>
  </si>
  <si>
    <t>Double-crested Cormorant</t>
  </si>
  <si>
    <t>Great Blue Heron</t>
  </si>
  <si>
    <t>Bald Eagle</t>
  </si>
  <si>
    <t>Northern Harrier</t>
  </si>
  <si>
    <t>Sharp-shinned Hawk</t>
  </si>
  <si>
    <t>Cooper's Hawk</t>
  </si>
  <si>
    <t>Red-tailed Hawk</t>
  </si>
  <si>
    <t>Rough-legged Hawk</t>
  </si>
  <si>
    <t>American Kestrel</t>
  </si>
  <si>
    <t>Merlin</t>
  </si>
  <si>
    <t>Prairie Falcon</t>
  </si>
  <si>
    <t>American Coot</t>
  </si>
  <si>
    <t>Killdeer</t>
  </si>
  <si>
    <t>Ring-billed Gull</t>
  </si>
  <si>
    <t>California Gull</t>
  </si>
  <si>
    <t>Herring Gull</t>
  </si>
  <si>
    <t>Rock Pigeon</t>
  </si>
  <si>
    <t>Mourning Dove</t>
  </si>
  <si>
    <t>Barn Owl</t>
  </si>
  <si>
    <t>Western Screech-Owl</t>
  </si>
  <si>
    <t>Great Horned Owl</t>
  </si>
  <si>
    <t>Northern Pygmy-Owl</t>
  </si>
  <si>
    <t>Short-eared Owl</t>
  </si>
  <si>
    <t>Northern Saw-whet Owl</t>
  </si>
  <si>
    <t>Belted Kingfisher</t>
  </si>
  <si>
    <t>Downy Woodpecker</t>
  </si>
  <si>
    <t>Hairy Woodpecker</t>
  </si>
  <si>
    <t>Northern Flicker</t>
  </si>
  <si>
    <t>Pileated Woodpecker</t>
  </si>
  <si>
    <t>Northern Shrike</t>
  </si>
  <si>
    <t>Clark's Nutcracker</t>
  </si>
  <si>
    <t>Black-billed Magpie</t>
  </si>
  <si>
    <t>American Crow</t>
  </si>
  <si>
    <t>Common Raven</t>
  </si>
  <si>
    <t>Horned Lark</t>
  </si>
  <si>
    <t>Black-capped Chickadee</t>
  </si>
  <si>
    <t>Mountain Chickadee</t>
  </si>
  <si>
    <t>Red-breasted Nuthatch</t>
  </si>
  <si>
    <t>White-breasted Nuthatch</t>
  </si>
  <si>
    <t>Pygmy Nuthatch</t>
  </si>
  <si>
    <t>Brown Creeper</t>
  </si>
  <si>
    <t>Canyon Wren</t>
  </si>
  <si>
    <t>Bewick's Wren</t>
  </si>
  <si>
    <t>Marsh Wren</t>
  </si>
  <si>
    <t>American Dipper</t>
  </si>
  <si>
    <t>Golden-crowned Kinglet</t>
  </si>
  <si>
    <t>Ruby-crowned Kinglet</t>
  </si>
  <si>
    <t>Western Bluebird</t>
  </si>
  <si>
    <t>Townsend's Solitaire</t>
  </si>
  <si>
    <t>American Robin</t>
  </si>
  <si>
    <t>Varied Thrush</t>
  </si>
  <si>
    <t>European Starling</t>
  </si>
  <si>
    <t>Bohemian Waxwing</t>
  </si>
  <si>
    <t>Cedar Waxwing</t>
  </si>
  <si>
    <t>Yellow-rumped Warbler</t>
  </si>
  <si>
    <t>Spotted Towhee</t>
  </si>
  <si>
    <t>Fox Sparrow</t>
  </si>
  <si>
    <t>Song Sparrow</t>
  </si>
  <si>
    <t>White-crowned Sparrow</t>
  </si>
  <si>
    <t>Dark-eyed Junco</t>
  </si>
  <si>
    <t>Red-winged Blackbird</t>
  </si>
  <si>
    <t>Pine Grosbeak</t>
  </si>
  <si>
    <t>House Finch</t>
  </si>
  <si>
    <t>Red Crossbill</t>
  </si>
  <si>
    <t>Common Redpoll</t>
  </si>
  <si>
    <t>Pine Siskin</t>
  </si>
  <si>
    <t>American Goldfinch</t>
  </si>
  <si>
    <t>Evening Grosbeak</t>
  </si>
  <si>
    <t>House Sparrow</t>
  </si>
  <si>
    <t>Total Species</t>
  </si>
  <si>
    <t>Total Individuals</t>
  </si>
  <si>
    <t>adult</t>
  </si>
  <si>
    <t>immature</t>
  </si>
  <si>
    <t>unknown</t>
  </si>
  <si>
    <t>Red-shafted</t>
  </si>
  <si>
    <t>Yellow-shafted</t>
  </si>
  <si>
    <t>Oregon</t>
  </si>
  <si>
    <t>Slate-Colored</t>
  </si>
  <si>
    <t>Count Year</t>
  </si>
  <si>
    <t>Black-crowned Night Heron</t>
  </si>
  <si>
    <t xml:space="preserve">Great Gray Owl </t>
  </si>
  <si>
    <t>Chipping Sparrow</t>
  </si>
  <si>
    <t>Yellow Warbler</t>
  </si>
  <si>
    <t>Avg</t>
  </si>
  <si>
    <t>Eurasian Collared-Dove</t>
  </si>
  <si>
    <t>Median</t>
  </si>
  <si>
    <t>Min</t>
  </si>
  <si>
    <t>Max</t>
  </si>
  <si>
    <t>Cassin's Finch</t>
  </si>
  <si>
    <t>NC (%)</t>
  </si>
  <si>
    <t>Golden-crowned Sparrow</t>
  </si>
  <si>
    <t>Blue-winged Teal</t>
  </si>
  <si>
    <t>Canvasback</t>
  </si>
  <si>
    <t>Pacific Wren</t>
  </si>
  <si>
    <t>1(0)</t>
  </si>
  <si>
    <t>Wilson's Snipe</t>
  </si>
  <si>
    <t>Surf Scoter</t>
  </si>
  <si>
    <t>Total Field Participants</t>
  </si>
  <si>
    <t>Low Temperature</t>
  </si>
  <si>
    <t>Low Temperatures</t>
  </si>
  <si>
    <t>Year</t>
  </si>
  <si>
    <t>Blue Jay</t>
  </si>
  <si>
    <t>Western Meadowlark</t>
  </si>
  <si>
    <t>Hermit Thrush</t>
  </si>
  <si>
    <t>Rock Wren</t>
  </si>
  <si>
    <t>Golden Eagle</t>
  </si>
  <si>
    <t>Harlan's (Red-tailed) Hawk</t>
  </si>
  <si>
    <t>Harlequin Duck</t>
  </si>
  <si>
    <t>Snow Goose</t>
  </si>
  <si>
    <t>Greater White-fronted Goose</t>
  </si>
  <si>
    <t>Chestnut-backed Chickadee</t>
  </si>
  <si>
    <t>Steller's Jay</t>
  </si>
  <si>
    <t>Virginia Rail</t>
  </si>
  <si>
    <t>American Tree Sparrow</t>
  </si>
  <si>
    <t>Trumpeter Swan</t>
  </si>
  <si>
    <t>Horned Grebe</t>
  </si>
  <si>
    <t>White-throated Sparrow</t>
  </si>
  <si>
    <t>Greater Scaup</t>
  </si>
  <si>
    <t>Mute Swan</t>
  </si>
  <si>
    <t>Eurasian Wigeon</t>
  </si>
  <si>
    <t>White-winged Crossbill</t>
  </si>
  <si>
    <t>Harris's Sparrow</t>
  </si>
  <si>
    <t>Bullock's Oriole</t>
  </si>
  <si>
    <t>Black-backed Woodpecker</t>
  </si>
  <si>
    <t>Snowy Owl</t>
  </si>
  <si>
    <t>Glaucous Gull</t>
  </si>
  <si>
    <t>Anna's Hummingbird</t>
  </si>
  <si>
    <t>Sora</t>
  </si>
  <si>
    <t>CW</t>
  </si>
  <si>
    <t>Northern Hawk-Owl</t>
  </si>
  <si>
    <t>Maximum Snow</t>
  </si>
  <si>
    <t>Total Hours</t>
  </si>
  <si>
    <t>cw</t>
  </si>
  <si>
    <t>Dusky (Blue) Grouse</t>
  </si>
  <si>
    <t>Common Loon</t>
  </si>
  <si>
    <t>Western Grebe</t>
  </si>
  <si>
    <t>Myrtle</t>
  </si>
  <si>
    <t>Lincoln's Sparrow</t>
  </si>
  <si>
    <t>Yellow-headed Blackbird</t>
  </si>
  <si>
    <t>Audubon's</t>
  </si>
  <si>
    <t>2010-2019</t>
  </si>
  <si>
    <t>1980-1989</t>
  </si>
  <si>
    <t>1990-1999</t>
  </si>
  <si>
    <t>2000-2009</t>
  </si>
  <si>
    <t>Total</t>
  </si>
  <si>
    <t>Gray Jay</t>
  </si>
  <si>
    <t>Gray-crowned Rosy-Finch</t>
  </si>
  <si>
    <t>Swamp Sparrow</t>
  </si>
  <si>
    <t>Note:</t>
  </si>
  <si>
    <t>NC</t>
  </si>
  <si>
    <t>Mandarin Duck</t>
  </si>
  <si>
    <t>White-winged Scoter</t>
  </si>
  <si>
    <t>2020-2029</t>
  </si>
  <si>
    <t>Peregrine Falcon</t>
  </si>
  <si>
    <t>Lesser Goldfinch</t>
  </si>
  <si>
    <t>Barred Owl</t>
  </si>
  <si>
    <t>Mew (Short-billed) Gull</t>
  </si>
  <si>
    <t>Rusty Blackbird</t>
  </si>
  <si>
    <t>Red-breasted Merganser</t>
  </si>
  <si>
    <t>Field Participants</t>
  </si>
  <si>
    <t>Snow Bunting</t>
  </si>
  <si>
    <t>American Goshawk</t>
  </si>
  <si>
    <t>Black-throated Blue Warbler</t>
  </si>
  <si>
    <t>Osprey</t>
  </si>
  <si>
    <t>Total Hours in the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</si>
</sst>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1"/>
      <color indexed="81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/>
    <xf numFmtId="0" fontId="5" fillId="8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8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14" fontId="5" fillId="3" borderId="8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1" fontId="5" fillId="4" borderId="2" xfId="0" applyNumberFormat="1" applyFont="1" applyFill="1" applyBorder="1" applyAlignment="1">
      <alignment horizontal="center" vertical="center"/>
    </xf>
    <xf numFmtId="1" fontId="5" fillId="9" borderId="2" xfId="0" applyNumberFormat="1" applyFont="1" applyFill="1" applyBorder="1" applyAlignment="1">
      <alignment horizontal="center" vertical="center"/>
    </xf>
    <xf numFmtId="9" fontId="5" fillId="9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1" fontId="5" fillId="3" borderId="2" xfId="0" applyNumberFormat="1" applyFont="1" applyFill="1" applyBorder="1" applyAlignment="1">
      <alignment horizontal="center" vertical="center"/>
    </xf>
    <xf numFmtId="1" fontId="5" fillId="10" borderId="2" xfId="0" applyNumberFormat="1" applyFont="1" applyFill="1" applyBorder="1" applyAlignment="1">
      <alignment horizontal="center" vertical="center"/>
    </xf>
    <xf numFmtId="9" fontId="5" fillId="1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9" fontId="5" fillId="9" borderId="1" xfId="0" applyNumberFormat="1" applyFont="1" applyFill="1" applyBorder="1" applyAlignment="1">
      <alignment horizontal="center" vertical="center"/>
    </xf>
    <xf numFmtId="0" fontId="5" fillId="3" borderId="11" xfId="0" applyFont="1" applyFill="1" applyBorder="1"/>
    <xf numFmtId="0" fontId="5" fillId="0" borderId="0" xfId="0" applyFont="1" applyAlignment="1">
      <alignment horizontal="center" vertical="center"/>
    </xf>
    <xf numFmtId="0" fontId="4" fillId="2" borderId="18" xfId="0" applyFont="1" applyFill="1" applyBorder="1"/>
    <xf numFmtId="1" fontId="4" fillId="6" borderId="5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9" xfId="0" applyFont="1" applyFill="1" applyBorder="1"/>
    <xf numFmtId="1" fontId="4" fillId="6" borderId="6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20" xfId="0" applyFont="1" applyFill="1" applyBorder="1"/>
    <xf numFmtId="1" fontId="4" fillId="6" borderId="7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9" fontId="4" fillId="7" borderId="15" xfId="0" applyNumberFormat="1" applyFont="1" applyFill="1" applyBorder="1" applyAlignment="1">
      <alignment horizontal="center" vertical="center"/>
    </xf>
    <xf numFmtId="9" fontId="4" fillId="7" borderId="16" xfId="0" applyNumberFormat="1" applyFont="1" applyFill="1" applyBorder="1" applyAlignment="1">
      <alignment horizontal="center" vertical="center"/>
    </xf>
    <xf numFmtId="9" fontId="4" fillId="7" borderId="17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9" fontId="4" fillId="7" borderId="15" xfId="0" applyNumberFormat="1" applyFont="1" applyFill="1" applyBorder="1" applyAlignment="1">
      <alignment horizontal="center" vertical="center"/>
    </xf>
    <xf numFmtId="9" fontId="4" fillId="7" borderId="16" xfId="0" applyNumberFormat="1" applyFont="1" applyFill="1" applyBorder="1" applyAlignment="1">
      <alignment horizontal="center" vertical="center"/>
    </xf>
    <xf numFmtId="9" fontId="4" fillId="7" borderId="17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'Charts - 1980 to present'!$B$2</c:f>
              <c:strCache>
                <c:ptCount val="1"/>
                <c:pt idx="0">
                  <c:v>Total Species</c:v>
                </c:pt>
              </c:strCache>
            </c:strRef>
          </c:tx>
          <c:marker>
            <c:symbol val="square"/>
            <c:size val="5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'Charts - 1980 to present'!$A$3:$A$52</c:f>
              <c:numCache>
                <c:formatCode>General</c:formatCode>
                <c:ptCount val="5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</c:numCache>
            </c:numRef>
          </c:cat>
          <c:val>
            <c:numRef>
              <c:f>'Charts - 1980 to present'!$B$3:$B$52</c:f>
              <c:numCache>
                <c:formatCode>General</c:formatCode>
                <c:ptCount val="50"/>
                <c:pt idx="0">
                  <c:v>73</c:v>
                </c:pt>
                <c:pt idx="1">
                  <c:v>86</c:v>
                </c:pt>
                <c:pt idx="2">
                  <c:v>75</c:v>
                </c:pt>
                <c:pt idx="3">
                  <c:v>74</c:v>
                </c:pt>
                <c:pt idx="4">
                  <c:v>80</c:v>
                </c:pt>
                <c:pt idx="5">
                  <c:v>76</c:v>
                </c:pt>
                <c:pt idx="6">
                  <c:v>70</c:v>
                </c:pt>
                <c:pt idx="7">
                  <c:v>78</c:v>
                </c:pt>
                <c:pt idx="8">
                  <c:v>82</c:v>
                </c:pt>
                <c:pt idx="9">
                  <c:v>79</c:v>
                </c:pt>
                <c:pt idx="10">
                  <c:v>81</c:v>
                </c:pt>
                <c:pt idx="11">
                  <c:v>83</c:v>
                </c:pt>
                <c:pt idx="12">
                  <c:v>78</c:v>
                </c:pt>
                <c:pt idx="13">
                  <c:v>68</c:v>
                </c:pt>
                <c:pt idx="14">
                  <c:v>79</c:v>
                </c:pt>
                <c:pt idx="15">
                  <c:v>75</c:v>
                </c:pt>
                <c:pt idx="16">
                  <c:v>76</c:v>
                </c:pt>
                <c:pt idx="17">
                  <c:v>74</c:v>
                </c:pt>
                <c:pt idx="18">
                  <c:v>80</c:v>
                </c:pt>
                <c:pt idx="19">
                  <c:v>84</c:v>
                </c:pt>
                <c:pt idx="20">
                  <c:v>76</c:v>
                </c:pt>
                <c:pt idx="21">
                  <c:v>83</c:v>
                </c:pt>
                <c:pt idx="22">
                  <c:v>76</c:v>
                </c:pt>
                <c:pt idx="23">
                  <c:v>73</c:v>
                </c:pt>
                <c:pt idx="24">
                  <c:v>88</c:v>
                </c:pt>
                <c:pt idx="25">
                  <c:v>80</c:v>
                </c:pt>
                <c:pt idx="26">
                  <c:v>85</c:v>
                </c:pt>
                <c:pt idx="27">
                  <c:v>85</c:v>
                </c:pt>
                <c:pt idx="28">
                  <c:v>74</c:v>
                </c:pt>
                <c:pt idx="29">
                  <c:v>76</c:v>
                </c:pt>
                <c:pt idx="30">
                  <c:v>80</c:v>
                </c:pt>
                <c:pt idx="31">
                  <c:v>76</c:v>
                </c:pt>
                <c:pt idx="32">
                  <c:v>86</c:v>
                </c:pt>
                <c:pt idx="33">
                  <c:v>75</c:v>
                </c:pt>
                <c:pt idx="34">
                  <c:v>76</c:v>
                </c:pt>
                <c:pt idx="35">
                  <c:v>87</c:v>
                </c:pt>
                <c:pt idx="36">
                  <c:v>70</c:v>
                </c:pt>
                <c:pt idx="37">
                  <c:v>83</c:v>
                </c:pt>
                <c:pt idx="38">
                  <c:v>79</c:v>
                </c:pt>
                <c:pt idx="39">
                  <c:v>75</c:v>
                </c:pt>
                <c:pt idx="40">
                  <c:v>78</c:v>
                </c:pt>
                <c:pt idx="41">
                  <c:v>82</c:v>
                </c:pt>
                <c:pt idx="42">
                  <c:v>79</c:v>
                </c:pt>
                <c:pt idx="43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E9-41B9-8916-DAA643CD2D95}"/>
            </c:ext>
          </c:extLst>
        </c:ser>
        <c:ser>
          <c:idx val="2"/>
          <c:order val="1"/>
          <c:tx>
            <c:strRef>
              <c:f>'Charts - 1980 to present'!$C$2</c:f>
              <c:strCache>
                <c:ptCount val="1"/>
                <c:pt idx="0">
                  <c:v>Field Participants</c:v>
                </c:pt>
              </c:strCache>
            </c:strRef>
          </c:tx>
          <c:marker>
            <c:symbol val="triangle"/>
            <c:size val="6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accent3"/>
                </a:solidFill>
              </a:ln>
            </c:spPr>
            <c:trendlineType val="linear"/>
            <c:dispRSqr val="0"/>
            <c:dispEq val="0"/>
          </c:trendline>
          <c:cat>
            <c:numRef>
              <c:f>'Charts - 1980 to present'!$A$3:$A$52</c:f>
              <c:numCache>
                <c:formatCode>General</c:formatCode>
                <c:ptCount val="5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</c:numCache>
            </c:numRef>
          </c:cat>
          <c:val>
            <c:numRef>
              <c:f>'Charts - 1980 to present'!$C$3:$C$52</c:f>
              <c:numCache>
                <c:formatCode>General</c:formatCode>
                <c:ptCount val="50"/>
                <c:pt idx="0">
                  <c:v>57</c:v>
                </c:pt>
                <c:pt idx="1">
                  <c:v>46</c:v>
                </c:pt>
                <c:pt idx="2">
                  <c:v>45</c:v>
                </c:pt>
                <c:pt idx="3">
                  <c:v>48</c:v>
                </c:pt>
                <c:pt idx="4">
                  <c:v>43</c:v>
                </c:pt>
                <c:pt idx="5">
                  <c:v>48</c:v>
                </c:pt>
                <c:pt idx="6">
                  <c:v>41</c:v>
                </c:pt>
                <c:pt idx="7">
                  <c:v>42</c:v>
                </c:pt>
                <c:pt idx="8">
                  <c:v>50</c:v>
                </c:pt>
                <c:pt idx="9">
                  <c:v>66</c:v>
                </c:pt>
                <c:pt idx="10">
                  <c:v>46</c:v>
                </c:pt>
                <c:pt idx="11">
                  <c:v>55</c:v>
                </c:pt>
                <c:pt idx="12">
                  <c:v>44</c:v>
                </c:pt>
                <c:pt idx="13">
                  <c:v>39</c:v>
                </c:pt>
                <c:pt idx="14">
                  <c:v>50</c:v>
                </c:pt>
                <c:pt idx="15">
                  <c:v>55</c:v>
                </c:pt>
                <c:pt idx="16">
                  <c:v>49</c:v>
                </c:pt>
                <c:pt idx="17">
                  <c:v>51</c:v>
                </c:pt>
                <c:pt idx="18">
                  <c:v>41</c:v>
                </c:pt>
                <c:pt idx="19">
                  <c:v>59</c:v>
                </c:pt>
                <c:pt idx="20">
                  <c:v>46</c:v>
                </c:pt>
                <c:pt idx="21">
                  <c:v>57</c:v>
                </c:pt>
                <c:pt idx="22">
                  <c:v>52</c:v>
                </c:pt>
                <c:pt idx="23">
                  <c:v>64</c:v>
                </c:pt>
                <c:pt idx="24">
                  <c:v>57</c:v>
                </c:pt>
                <c:pt idx="25">
                  <c:v>57</c:v>
                </c:pt>
                <c:pt idx="26">
                  <c:v>68</c:v>
                </c:pt>
                <c:pt idx="27">
                  <c:v>57</c:v>
                </c:pt>
                <c:pt idx="28">
                  <c:v>46</c:v>
                </c:pt>
                <c:pt idx="29">
                  <c:v>57</c:v>
                </c:pt>
                <c:pt idx="30">
                  <c:v>62</c:v>
                </c:pt>
                <c:pt idx="31">
                  <c:v>65</c:v>
                </c:pt>
                <c:pt idx="32">
                  <c:v>64</c:v>
                </c:pt>
                <c:pt idx="33">
                  <c:v>62</c:v>
                </c:pt>
                <c:pt idx="34">
                  <c:v>62</c:v>
                </c:pt>
                <c:pt idx="35">
                  <c:v>63</c:v>
                </c:pt>
                <c:pt idx="36">
                  <c:v>60</c:v>
                </c:pt>
                <c:pt idx="37">
                  <c:v>60</c:v>
                </c:pt>
                <c:pt idx="38">
                  <c:v>65</c:v>
                </c:pt>
                <c:pt idx="39">
                  <c:v>64</c:v>
                </c:pt>
                <c:pt idx="40">
                  <c:v>60</c:v>
                </c:pt>
                <c:pt idx="41">
                  <c:v>56</c:v>
                </c:pt>
                <c:pt idx="42">
                  <c:v>62</c:v>
                </c:pt>
                <c:pt idx="43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9-41B9-8916-DAA643CD2D95}"/>
            </c:ext>
          </c:extLst>
        </c:ser>
        <c:ser>
          <c:idx val="3"/>
          <c:order val="2"/>
          <c:tx>
            <c:strRef>
              <c:f>'Charts - 1980 to present'!$D$2</c:f>
              <c:strCache>
                <c:ptCount val="1"/>
                <c:pt idx="0">
                  <c:v>Low Temperatures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7030A0"/>
                </a:solidFill>
              </a:ln>
            </c:spPr>
            <c:trendlineType val="linear"/>
            <c:dispRSqr val="0"/>
            <c:dispEq val="0"/>
          </c:trendline>
          <c:cat>
            <c:numRef>
              <c:f>'Charts - 1980 to present'!$A$3:$A$52</c:f>
              <c:numCache>
                <c:formatCode>General</c:formatCode>
                <c:ptCount val="5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</c:numCache>
            </c:numRef>
          </c:cat>
          <c:val>
            <c:numRef>
              <c:f>'Charts - 1980 to present'!$D$3:$D$52</c:f>
              <c:numCache>
                <c:formatCode>General</c:formatCode>
                <c:ptCount val="50"/>
                <c:pt idx="0">
                  <c:v>32</c:v>
                </c:pt>
                <c:pt idx="1">
                  <c:v>24</c:v>
                </c:pt>
                <c:pt idx="2">
                  <c:v>10</c:v>
                </c:pt>
                <c:pt idx="3">
                  <c:v>31</c:v>
                </c:pt>
                <c:pt idx="4">
                  <c:v>19</c:v>
                </c:pt>
                <c:pt idx="5">
                  <c:v>30</c:v>
                </c:pt>
                <c:pt idx="6">
                  <c:v>30</c:v>
                </c:pt>
                <c:pt idx="7">
                  <c:v>10</c:v>
                </c:pt>
                <c:pt idx="8">
                  <c:v>32</c:v>
                </c:pt>
                <c:pt idx="9">
                  <c:v>29</c:v>
                </c:pt>
                <c:pt idx="10">
                  <c:v>-5</c:v>
                </c:pt>
                <c:pt idx="11">
                  <c:v>28</c:v>
                </c:pt>
                <c:pt idx="12">
                  <c:v>15</c:v>
                </c:pt>
                <c:pt idx="13">
                  <c:v>33</c:v>
                </c:pt>
                <c:pt idx="14">
                  <c:v>37</c:v>
                </c:pt>
                <c:pt idx="15">
                  <c:v>31</c:v>
                </c:pt>
                <c:pt idx="16">
                  <c:v>4</c:v>
                </c:pt>
                <c:pt idx="17">
                  <c:v>20</c:v>
                </c:pt>
                <c:pt idx="18">
                  <c:v>30</c:v>
                </c:pt>
                <c:pt idx="19">
                  <c:v>26</c:v>
                </c:pt>
                <c:pt idx="20">
                  <c:v>23</c:v>
                </c:pt>
                <c:pt idx="21">
                  <c:v>20</c:v>
                </c:pt>
                <c:pt idx="22">
                  <c:v>25</c:v>
                </c:pt>
                <c:pt idx="23">
                  <c:v>23</c:v>
                </c:pt>
                <c:pt idx="24">
                  <c:v>32</c:v>
                </c:pt>
                <c:pt idx="25">
                  <c:v>1</c:v>
                </c:pt>
                <c:pt idx="26">
                  <c:v>18</c:v>
                </c:pt>
                <c:pt idx="27">
                  <c:v>26</c:v>
                </c:pt>
                <c:pt idx="28">
                  <c:v>0</c:v>
                </c:pt>
                <c:pt idx="29">
                  <c:v>13</c:v>
                </c:pt>
                <c:pt idx="30">
                  <c:v>10</c:v>
                </c:pt>
                <c:pt idx="31">
                  <c:v>24</c:v>
                </c:pt>
                <c:pt idx="32">
                  <c:v>23</c:v>
                </c:pt>
                <c:pt idx="33">
                  <c:v>25</c:v>
                </c:pt>
                <c:pt idx="34">
                  <c:v>25</c:v>
                </c:pt>
                <c:pt idx="35">
                  <c:v>4</c:v>
                </c:pt>
                <c:pt idx="36">
                  <c:v>14</c:v>
                </c:pt>
                <c:pt idx="37">
                  <c:v>29</c:v>
                </c:pt>
                <c:pt idx="38">
                  <c:v>31</c:v>
                </c:pt>
                <c:pt idx="39">
                  <c:v>29.5</c:v>
                </c:pt>
                <c:pt idx="40">
                  <c:v>36</c:v>
                </c:pt>
                <c:pt idx="41">
                  <c:v>12</c:v>
                </c:pt>
                <c:pt idx="42">
                  <c:v>34</c:v>
                </c:pt>
                <c:pt idx="43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E9-41B9-8916-DAA643CD2D95}"/>
            </c:ext>
          </c:extLst>
        </c:ser>
        <c:ser>
          <c:idx val="0"/>
          <c:order val="3"/>
          <c:tx>
            <c:v>Total Hours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'Charts - 1980 to present'!$E$3:$E$52</c:f>
              <c:numCache>
                <c:formatCode>0</c:formatCode>
                <c:ptCount val="50"/>
                <c:pt idx="0">
                  <c:v>142</c:v>
                </c:pt>
                <c:pt idx="1">
                  <c:v>135</c:v>
                </c:pt>
                <c:pt idx="2">
                  <c:v>117</c:v>
                </c:pt>
                <c:pt idx="3">
                  <c:v>112</c:v>
                </c:pt>
                <c:pt idx="4">
                  <c:v>112</c:v>
                </c:pt>
                <c:pt idx="5">
                  <c:v>120</c:v>
                </c:pt>
                <c:pt idx="6">
                  <c:v>94</c:v>
                </c:pt>
                <c:pt idx="7">
                  <c:v>140</c:v>
                </c:pt>
                <c:pt idx="8">
                  <c:v>139.5</c:v>
                </c:pt>
                <c:pt idx="9">
                  <c:v>121.3</c:v>
                </c:pt>
                <c:pt idx="10">
                  <c:v>104.5</c:v>
                </c:pt>
                <c:pt idx="11">
                  <c:v>168.5</c:v>
                </c:pt>
                <c:pt idx="12">
                  <c:v>103.25</c:v>
                </c:pt>
                <c:pt idx="13">
                  <c:v>123.25</c:v>
                </c:pt>
                <c:pt idx="14">
                  <c:v>150.5</c:v>
                </c:pt>
                <c:pt idx="15">
                  <c:v>158.25</c:v>
                </c:pt>
                <c:pt idx="16">
                  <c:v>125.5</c:v>
                </c:pt>
                <c:pt idx="17">
                  <c:v>120.75</c:v>
                </c:pt>
                <c:pt idx="18">
                  <c:v>118.25</c:v>
                </c:pt>
                <c:pt idx="19">
                  <c:v>148.25</c:v>
                </c:pt>
                <c:pt idx="20">
                  <c:v>148.75</c:v>
                </c:pt>
                <c:pt idx="21">
                  <c:v>149.75</c:v>
                </c:pt>
                <c:pt idx="22">
                  <c:v>149.75</c:v>
                </c:pt>
                <c:pt idx="23">
                  <c:v>156.75</c:v>
                </c:pt>
                <c:pt idx="24">
                  <c:v>193.25</c:v>
                </c:pt>
                <c:pt idx="25">
                  <c:v>159.25</c:v>
                </c:pt>
                <c:pt idx="26">
                  <c:v>145.75</c:v>
                </c:pt>
                <c:pt idx="27">
                  <c:v>135.75</c:v>
                </c:pt>
                <c:pt idx="28">
                  <c:v>131.25</c:v>
                </c:pt>
                <c:pt idx="29">
                  <c:v>170.75</c:v>
                </c:pt>
                <c:pt idx="30">
                  <c:v>158.75</c:v>
                </c:pt>
                <c:pt idx="31">
                  <c:v>164.5</c:v>
                </c:pt>
                <c:pt idx="32">
                  <c:v>154.5</c:v>
                </c:pt>
                <c:pt idx="33">
                  <c:v>153.75</c:v>
                </c:pt>
                <c:pt idx="34">
                  <c:v>147.05000000000001</c:v>
                </c:pt>
                <c:pt idx="35">
                  <c:v>149.69999999999999</c:v>
                </c:pt>
                <c:pt idx="36">
                  <c:v>139</c:v>
                </c:pt>
                <c:pt idx="37">
                  <c:v>144</c:v>
                </c:pt>
                <c:pt idx="38">
                  <c:v>139.80000000000001</c:v>
                </c:pt>
                <c:pt idx="39">
                  <c:v>135.80000000000001</c:v>
                </c:pt>
                <c:pt idx="40">
                  <c:v>154</c:v>
                </c:pt>
                <c:pt idx="41">
                  <c:v>135</c:v>
                </c:pt>
                <c:pt idx="42">
                  <c:v>130.80000000000001</c:v>
                </c:pt>
                <c:pt idx="43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E9-41B9-8916-DAA643CD2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8176"/>
        <c:axId val="237939712"/>
      </c:lineChart>
      <c:catAx>
        <c:axId val="23793817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37939712"/>
        <c:crossesAt val="-20"/>
        <c:auto val="1"/>
        <c:lblAlgn val="ctr"/>
        <c:lblOffset val="100"/>
        <c:noMultiLvlLbl val="0"/>
      </c:catAx>
      <c:valAx>
        <c:axId val="237939712"/>
        <c:scaling>
          <c:orientation val="minMax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min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inorGridlines>
        <c:numFmt formatCode="General" sourceLinked="1"/>
        <c:majorTickMark val="out"/>
        <c:minorTickMark val="none"/>
        <c:tickLblPos val="nextTo"/>
        <c:crossAx val="237938176"/>
        <c:crosses val="autoZero"/>
        <c:crossBetween val="between"/>
      </c:valAx>
      <c:spPr>
        <a:ln w="25400">
          <a:solidFill>
            <a:schemeClr val="accent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 w="38100">
      <a:solidFill>
        <a:schemeClr val="tx2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'Charts - 1980 to present'!$B$56</c:f>
              <c:strCache>
                <c:ptCount val="1"/>
                <c:pt idx="0">
                  <c:v>Total Individuals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'Charts - 1980 to present'!$A$57:$A$106</c:f>
              <c:numCache>
                <c:formatCode>General</c:formatCode>
                <c:ptCount val="5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</c:numCache>
            </c:numRef>
          </c:xVal>
          <c:yVal>
            <c:numRef>
              <c:f>'Charts - 1980 to present'!$B$57:$B$106</c:f>
              <c:numCache>
                <c:formatCode>General</c:formatCode>
                <c:ptCount val="50"/>
                <c:pt idx="0">
                  <c:v>16576</c:v>
                </c:pt>
                <c:pt idx="1">
                  <c:v>16902</c:v>
                </c:pt>
                <c:pt idx="2">
                  <c:v>11788</c:v>
                </c:pt>
                <c:pt idx="3">
                  <c:v>11030</c:v>
                </c:pt>
                <c:pt idx="4">
                  <c:v>11929</c:v>
                </c:pt>
                <c:pt idx="5">
                  <c:v>9503</c:v>
                </c:pt>
                <c:pt idx="6">
                  <c:v>9613</c:v>
                </c:pt>
                <c:pt idx="7">
                  <c:v>12948</c:v>
                </c:pt>
                <c:pt idx="8">
                  <c:v>15106</c:v>
                </c:pt>
                <c:pt idx="9">
                  <c:v>12058</c:v>
                </c:pt>
                <c:pt idx="10">
                  <c:v>8220</c:v>
                </c:pt>
                <c:pt idx="11">
                  <c:v>13036</c:v>
                </c:pt>
                <c:pt idx="12">
                  <c:v>13044</c:v>
                </c:pt>
                <c:pt idx="13">
                  <c:v>9074</c:v>
                </c:pt>
                <c:pt idx="14">
                  <c:v>12290</c:v>
                </c:pt>
                <c:pt idx="15">
                  <c:v>20909</c:v>
                </c:pt>
                <c:pt idx="16">
                  <c:v>11601</c:v>
                </c:pt>
                <c:pt idx="17">
                  <c:v>15960</c:v>
                </c:pt>
                <c:pt idx="18">
                  <c:v>13289</c:v>
                </c:pt>
                <c:pt idx="19">
                  <c:v>24547</c:v>
                </c:pt>
                <c:pt idx="20">
                  <c:v>21202</c:v>
                </c:pt>
                <c:pt idx="21">
                  <c:v>22451</c:v>
                </c:pt>
                <c:pt idx="22">
                  <c:v>22217</c:v>
                </c:pt>
                <c:pt idx="23">
                  <c:v>30024</c:v>
                </c:pt>
                <c:pt idx="24">
                  <c:v>26935</c:v>
                </c:pt>
                <c:pt idx="25">
                  <c:v>20746</c:v>
                </c:pt>
                <c:pt idx="26">
                  <c:v>34046</c:v>
                </c:pt>
                <c:pt idx="27">
                  <c:v>26205</c:v>
                </c:pt>
                <c:pt idx="28">
                  <c:v>17410</c:v>
                </c:pt>
                <c:pt idx="29">
                  <c:v>23473</c:v>
                </c:pt>
                <c:pt idx="30">
                  <c:v>19094</c:v>
                </c:pt>
                <c:pt idx="31">
                  <c:v>25631</c:v>
                </c:pt>
                <c:pt idx="32">
                  <c:v>24141</c:v>
                </c:pt>
                <c:pt idx="33">
                  <c:v>22071</c:v>
                </c:pt>
                <c:pt idx="34">
                  <c:v>21654</c:v>
                </c:pt>
                <c:pt idx="35">
                  <c:v>19406</c:v>
                </c:pt>
                <c:pt idx="36">
                  <c:v>18234</c:v>
                </c:pt>
                <c:pt idx="37">
                  <c:v>21873</c:v>
                </c:pt>
                <c:pt idx="38">
                  <c:v>22559</c:v>
                </c:pt>
                <c:pt idx="39">
                  <c:v>23131</c:v>
                </c:pt>
                <c:pt idx="40">
                  <c:v>16589</c:v>
                </c:pt>
                <c:pt idx="41">
                  <c:v>20402</c:v>
                </c:pt>
                <c:pt idx="42">
                  <c:v>17736</c:v>
                </c:pt>
                <c:pt idx="43">
                  <c:v>19612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E-407C-90BB-337051B6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295176"/>
        <c:axId val="500295504"/>
      </c:scatterChart>
      <c:valAx>
        <c:axId val="500295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95504"/>
        <c:crosses val="autoZero"/>
        <c:crossBetween val="midCat"/>
      </c:valAx>
      <c:valAx>
        <c:axId val="50029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95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40004</xdr:colOff>
      <xdr:row>0</xdr:row>
      <xdr:rowOff>60960</xdr:rowOff>
    </xdr:from>
    <xdr:to>
      <xdr:col>1</xdr:col>
      <xdr:colOff>1838325</xdr:colOff>
      <xdr:row>0</xdr:row>
      <xdr:rowOff>1200150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63854" y="60960"/>
          <a:ext cx="1798321" cy="11391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omic Sans MS"/>
            </a:rPr>
            <a:t>CW = Count Week     </a:t>
          </a: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omic Sans MS"/>
              <a:ea typeface="+mn-ea"/>
              <a:cs typeface="+mn-cs"/>
            </a:rPr>
            <a:t>NC = Number of Counts </a:t>
          </a: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omic Sans MS"/>
              <a:ea typeface="+mn-ea"/>
              <a:cs typeface="+mn-cs"/>
            </a:rPr>
            <a:t>2012: First year that the participant fee was eliminated.</a:t>
          </a:r>
        </a:p>
        <a:p>
          <a:pPr algn="l" rtl="0">
            <a:lnSpc>
              <a:spcPts val="14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omic Sans MS"/>
          </a:endParaRPr>
        </a:p>
        <a:p>
          <a:pPr algn="l" rtl="0">
            <a:lnSpc>
              <a:spcPts val="14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omic Sans MS"/>
          </a:endParaRPr>
        </a:p>
        <a:p>
          <a:pPr algn="l" rtl="0">
            <a:lnSpc>
              <a:spcPts val="1400"/>
            </a:lnSpc>
            <a:defRPr sz="1000"/>
          </a:pP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409574</xdr:colOff>
      <xdr:row>1</xdr:row>
      <xdr:rowOff>28575</xdr:rowOff>
    </xdr:from>
    <xdr:to>
      <xdr:col>26</xdr:col>
      <xdr:colOff>323850</xdr:colOff>
      <xdr:row>45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674914</xdr:colOff>
      <xdr:row>54</xdr:row>
      <xdr:rowOff>136073</xdr:rowOff>
    </xdr:from>
    <xdr:to>
      <xdr:col>19</xdr:col>
      <xdr:colOff>217714</xdr:colOff>
      <xdr:row>84</xdr:row>
      <xdr:rowOff>13608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3C16DE-1553-D698-5B1C-773D7C4364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78"/>
  <sheetViews>
    <sheetView tabSelected="1" zoomScaleNormal="100" workbookViewId="0">
      <pane xSplit="12" ySplit="4" topLeftCell="BD83" activePane="bottomRight" state="frozen"/>
      <selection pane="topRight" activeCell="H1" sqref="H1"/>
      <selection pane="bottomLeft" activeCell="A4" sqref="A4"/>
      <selection pane="bottomRight" activeCell="K1" sqref="K1"/>
    </sheetView>
  </sheetViews>
  <sheetFormatPr defaultColWidth="9.15234375" defaultRowHeight="15" x14ac:dyDescent="0.35"/>
  <cols>
    <col min="1" max="1" width="1.765625" style="29" customWidth="1"/>
    <col min="2" max="2" width="34.69140625" style="4" customWidth="1"/>
    <col min="3" max="3" width="9.84375" style="4" customWidth="1"/>
    <col min="4" max="4" width="11" style="4" customWidth="1"/>
    <col min="5" max="5" width="8.53515625" style="4" customWidth="1"/>
    <col min="6" max="11" width="8.4609375" style="4" customWidth="1"/>
    <col min="12" max="12" width="11.15234375" style="4" customWidth="1"/>
    <col min="13" max="62" width="13.69140625" style="4" customWidth="1"/>
    <col min="63" max="16384" width="9.15234375" style="4"/>
  </cols>
  <sheetData>
    <row r="1" spans="1:62" ht="106.5" customHeight="1" thickBot="1" x14ac:dyDescent="0.4">
      <c r="A1" s="4"/>
      <c r="C1" s="5" t="s">
        <v>174</v>
      </c>
    </row>
    <row r="2" spans="1:62" s="6" customFormat="1" ht="30.45" customHeight="1" thickBot="1" x14ac:dyDescent="0.4">
      <c r="M2" s="6">
        <v>81</v>
      </c>
      <c r="N2" s="6">
        <v>82</v>
      </c>
      <c r="O2" s="6">
        <v>83</v>
      </c>
      <c r="P2" s="6">
        <v>84</v>
      </c>
      <c r="Q2" s="6">
        <v>85</v>
      </c>
      <c r="R2" s="6">
        <v>86</v>
      </c>
      <c r="S2" s="6">
        <v>87</v>
      </c>
      <c r="T2" s="6">
        <v>88</v>
      </c>
      <c r="U2" s="6">
        <v>89</v>
      </c>
      <c r="V2" s="6">
        <v>90</v>
      </c>
      <c r="W2" s="6">
        <v>91</v>
      </c>
      <c r="X2" s="6">
        <v>92</v>
      </c>
      <c r="Y2" s="6">
        <v>93</v>
      </c>
      <c r="Z2" s="6">
        <v>94</v>
      </c>
      <c r="AA2" s="6">
        <v>95</v>
      </c>
      <c r="AB2" s="6">
        <v>96</v>
      </c>
      <c r="AC2" s="6">
        <v>97</v>
      </c>
      <c r="AD2" s="6">
        <v>98</v>
      </c>
      <c r="AE2" s="6">
        <v>99</v>
      </c>
      <c r="AF2" s="6">
        <v>100</v>
      </c>
      <c r="AG2" s="6">
        <v>101</v>
      </c>
      <c r="AH2" s="6">
        <v>102</v>
      </c>
      <c r="AI2" s="6">
        <v>103</v>
      </c>
      <c r="AJ2" s="6">
        <v>104</v>
      </c>
      <c r="AK2" s="6">
        <v>105</v>
      </c>
      <c r="AL2" s="6">
        <v>106</v>
      </c>
      <c r="AM2" s="6">
        <v>107</v>
      </c>
      <c r="AN2" s="6">
        <v>108</v>
      </c>
      <c r="AO2" s="6">
        <v>109</v>
      </c>
      <c r="AP2" s="6">
        <v>110</v>
      </c>
      <c r="AQ2" s="6">
        <v>111</v>
      </c>
      <c r="AR2" s="6">
        <v>112</v>
      </c>
      <c r="AS2" s="6">
        <v>113</v>
      </c>
      <c r="AT2" s="6">
        <v>114</v>
      </c>
      <c r="AU2" s="6">
        <v>115</v>
      </c>
      <c r="AV2" s="6">
        <v>116</v>
      </c>
      <c r="AW2" s="6">
        <v>117</v>
      </c>
      <c r="AX2" s="6">
        <v>118</v>
      </c>
      <c r="AY2" s="6">
        <v>119</v>
      </c>
      <c r="AZ2" s="6">
        <v>120</v>
      </c>
      <c r="BA2" s="6">
        <v>121</v>
      </c>
      <c r="BB2" s="6">
        <v>122</v>
      </c>
      <c r="BC2" s="6">
        <v>123</v>
      </c>
      <c r="BD2" s="6">
        <v>124</v>
      </c>
    </row>
    <row r="3" spans="1:62" ht="32.25" customHeight="1" thickTop="1" thickBot="1" x14ac:dyDescent="0.4">
      <c r="A3" s="4"/>
      <c r="B3" s="7" t="s">
        <v>104</v>
      </c>
      <c r="C3" s="55" t="s">
        <v>109</v>
      </c>
      <c r="D3" s="55" t="s">
        <v>111</v>
      </c>
      <c r="E3" s="55" t="s">
        <v>112</v>
      </c>
      <c r="F3" s="55" t="s">
        <v>113</v>
      </c>
      <c r="G3" s="8" t="s">
        <v>167</v>
      </c>
      <c r="H3" s="8" t="s">
        <v>168</v>
      </c>
      <c r="I3" s="8" t="s">
        <v>169</v>
      </c>
      <c r="J3" s="8" t="s">
        <v>166</v>
      </c>
      <c r="K3" s="8" t="s">
        <v>178</v>
      </c>
      <c r="L3" s="8" t="s">
        <v>170</v>
      </c>
      <c r="M3" s="9">
        <v>1980</v>
      </c>
      <c r="N3" s="9">
        <v>1981</v>
      </c>
      <c r="O3" s="9">
        <v>1982</v>
      </c>
      <c r="P3" s="9">
        <v>1983</v>
      </c>
      <c r="Q3" s="9">
        <v>1984</v>
      </c>
      <c r="R3" s="9">
        <v>1985</v>
      </c>
      <c r="S3" s="9">
        <v>1986</v>
      </c>
      <c r="T3" s="9">
        <v>1987</v>
      </c>
      <c r="U3" s="9">
        <v>1988</v>
      </c>
      <c r="V3" s="9">
        <v>1989</v>
      </c>
      <c r="W3" s="9">
        <v>1990</v>
      </c>
      <c r="X3" s="9">
        <v>1991</v>
      </c>
      <c r="Y3" s="9">
        <v>1992</v>
      </c>
      <c r="Z3" s="9">
        <v>1993</v>
      </c>
      <c r="AA3" s="9">
        <v>1994</v>
      </c>
      <c r="AB3" s="9">
        <v>1995</v>
      </c>
      <c r="AC3" s="9">
        <v>1996</v>
      </c>
      <c r="AD3" s="9">
        <v>1997</v>
      </c>
      <c r="AE3" s="9">
        <v>1998</v>
      </c>
      <c r="AF3" s="9">
        <v>1999</v>
      </c>
      <c r="AG3" s="9">
        <v>2000</v>
      </c>
      <c r="AH3" s="9">
        <v>2001</v>
      </c>
      <c r="AI3" s="9">
        <v>2002</v>
      </c>
      <c r="AJ3" s="9">
        <v>2003</v>
      </c>
      <c r="AK3" s="9">
        <v>2004</v>
      </c>
      <c r="AL3" s="9">
        <v>2005</v>
      </c>
      <c r="AM3" s="9">
        <v>2006</v>
      </c>
      <c r="AN3" s="9">
        <v>2007</v>
      </c>
      <c r="AO3" s="9">
        <v>2008</v>
      </c>
      <c r="AP3" s="9">
        <v>2009</v>
      </c>
      <c r="AQ3" s="9">
        <v>2010</v>
      </c>
      <c r="AR3" s="9">
        <v>2011</v>
      </c>
      <c r="AS3" s="9">
        <v>2012</v>
      </c>
      <c r="AT3" s="9">
        <v>2013</v>
      </c>
      <c r="AU3" s="9">
        <v>2014</v>
      </c>
      <c r="AV3" s="9">
        <v>2015</v>
      </c>
      <c r="AW3" s="9">
        <v>2016</v>
      </c>
      <c r="AX3" s="9">
        <v>2017</v>
      </c>
      <c r="AY3" s="9">
        <v>2018</v>
      </c>
      <c r="AZ3" s="9">
        <v>2019</v>
      </c>
      <c r="BA3" s="9">
        <v>2020</v>
      </c>
      <c r="BB3" s="9">
        <v>2021</v>
      </c>
      <c r="BC3" s="9">
        <v>2022</v>
      </c>
      <c r="BD3" s="9">
        <v>2023</v>
      </c>
      <c r="BE3" s="9">
        <v>2024</v>
      </c>
      <c r="BF3" s="9">
        <v>2025</v>
      </c>
      <c r="BG3" s="9">
        <v>2026</v>
      </c>
      <c r="BH3" s="9">
        <v>2027</v>
      </c>
      <c r="BI3" s="9">
        <v>2028</v>
      </c>
      <c r="BJ3" s="9">
        <v>2029</v>
      </c>
    </row>
    <row r="4" spans="1:62" ht="21" customHeight="1" thickTop="1" thickBot="1" x14ac:dyDescent="0.4">
      <c r="A4" s="4"/>
      <c r="B4" s="10" t="s">
        <v>0</v>
      </c>
      <c r="C4" s="56"/>
      <c r="D4" s="56"/>
      <c r="E4" s="56"/>
      <c r="F4" s="56"/>
      <c r="G4" s="11" t="s">
        <v>175</v>
      </c>
      <c r="H4" s="11" t="s">
        <v>175</v>
      </c>
      <c r="I4" s="11" t="s">
        <v>175</v>
      </c>
      <c r="J4" s="11" t="s">
        <v>175</v>
      </c>
      <c r="K4" s="11" t="s">
        <v>175</v>
      </c>
      <c r="L4" s="11" t="s">
        <v>115</v>
      </c>
      <c r="M4" s="12">
        <v>29590</v>
      </c>
      <c r="N4" s="12">
        <v>29954</v>
      </c>
      <c r="O4" s="12">
        <v>30318</v>
      </c>
      <c r="P4" s="12">
        <v>30683</v>
      </c>
      <c r="Q4" s="12">
        <v>31046</v>
      </c>
      <c r="R4" s="12">
        <v>31410</v>
      </c>
      <c r="S4" s="12">
        <v>31781</v>
      </c>
      <c r="T4" s="12">
        <v>32145</v>
      </c>
      <c r="U4" s="12">
        <v>32510</v>
      </c>
      <c r="V4" s="12">
        <v>32872</v>
      </c>
      <c r="W4" s="12">
        <v>33237</v>
      </c>
      <c r="X4" s="12">
        <v>33601</v>
      </c>
      <c r="Y4" s="12">
        <v>33971</v>
      </c>
      <c r="Z4" s="12">
        <v>34335</v>
      </c>
      <c r="AA4" s="12">
        <v>34694</v>
      </c>
      <c r="AB4" s="12">
        <v>35063</v>
      </c>
      <c r="AC4" s="12">
        <v>35427</v>
      </c>
      <c r="AD4" s="12">
        <v>35791</v>
      </c>
      <c r="AE4" s="12">
        <v>36156</v>
      </c>
      <c r="AF4" s="12">
        <v>36527</v>
      </c>
      <c r="AG4" s="12">
        <v>36890</v>
      </c>
      <c r="AH4" s="12">
        <v>37255</v>
      </c>
      <c r="AI4" s="12">
        <v>37619</v>
      </c>
      <c r="AJ4" s="12">
        <v>37983</v>
      </c>
      <c r="AK4" s="12">
        <v>38340</v>
      </c>
      <c r="AL4" s="12">
        <v>38704</v>
      </c>
      <c r="AM4" s="12">
        <v>39081</v>
      </c>
      <c r="AN4" s="12">
        <v>39445</v>
      </c>
      <c r="AO4" s="12">
        <v>39816</v>
      </c>
      <c r="AP4" s="12">
        <v>40174</v>
      </c>
      <c r="AQ4" s="12">
        <v>40545</v>
      </c>
      <c r="AR4" s="12">
        <v>40910</v>
      </c>
      <c r="AS4" s="12">
        <v>41273</v>
      </c>
      <c r="AT4" s="12">
        <v>41637</v>
      </c>
      <c r="AU4" s="12">
        <v>42001</v>
      </c>
      <c r="AV4" s="12">
        <v>42372</v>
      </c>
      <c r="AW4" s="12">
        <v>42737</v>
      </c>
      <c r="AX4" s="12">
        <v>43099</v>
      </c>
      <c r="AY4" s="12">
        <v>43463</v>
      </c>
      <c r="AZ4" s="12">
        <v>43828</v>
      </c>
      <c r="BA4" s="12">
        <v>44198</v>
      </c>
      <c r="BB4" s="12">
        <v>44563</v>
      </c>
      <c r="BC4" s="12">
        <v>44926</v>
      </c>
      <c r="BD4" s="12">
        <v>45290</v>
      </c>
      <c r="BE4" s="12"/>
      <c r="BF4" s="12"/>
      <c r="BG4" s="12"/>
      <c r="BH4" s="12"/>
      <c r="BI4" s="12"/>
      <c r="BJ4" s="12"/>
    </row>
    <row r="5" spans="1:62" x14ac:dyDescent="0.35">
      <c r="A5" s="4"/>
      <c r="B5" s="13" t="s">
        <v>135</v>
      </c>
      <c r="C5" s="14">
        <f>IF(COUNT(M5:BJ5)&gt;0,AVERAGE(M5:BJ5),"")</f>
        <v>6.8181818181818177E-2</v>
      </c>
      <c r="D5" s="14">
        <f>IF(COUNT(M5:BJ5)&gt;0,MEDIAN(M5:BJ5),"")</f>
        <v>0</v>
      </c>
      <c r="E5" s="14">
        <f t="shared" ref="E5:E71" si="0">MIN(M5:BJ5)</f>
        <v>0</v>
      </c>
      <c r="F5" s="14">
        <f t="shared" ref="F5:F71" si="1">MAX(M5:BJ5)</f>
        <v>3</v>
      </c>
      <c r="G5" s="15">
        <f>COUNTIF(M5:V5,"&gt;0")</f>
        <v>0</v>
      </c>
      <c r="H5" s="15">
        <f>COUNTIF(W5:AF5,"&gt;0")</f>
        <v>0</v>
      </c>
      <c r="I5" s="15">
        <f>COUNTIF(AG5:AP5,"&gt;0")</f>
        <v>0</v>
      </c>
      <c r="J5" s="15">
        <f>COUNTIF(AQ5:AZ5,"&gt;0")</f>
        <v>1</v>
      </c>
      <c r="K5" s="15">
        <f>COUNTIF(BA5:BJ5,"&gt;0")</f>
        <v>0</v>
      </c>
      <c r="L5" s="16">
        <f>COUNTIF(M5:BJ5,"&gt;0")/COUNTA(M5:BJ5)</f>
        <v>2.2727272727272728E-2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3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/>
      <c r="BF5" s="17"/>
      <c r="BG5" s="17"/>
      <c r="BH5" s="17"/>
      <c r="BI5" s="17"/>
      <c r="BJ5" s="42"/>
    </row>
    <row r="6" spans="1:62" x14ac:dyDescent="0.35">
      <c r="A6" s="4"/>
      <c r="B6" s="13" t="s">
        <v>134</v>
      </c>
      <c r="C6" s="14">
        <f t="shared" ref="C6:C72" si="2">IF(COUNT(M6:BJ6)&gt;0,AVERAGE(M6:BJ6),"")</f>
        <v>6.8181818181818177E-2</v>
      </c>
      <c r="D6" s="14">
        <f t="shared" ref="D6:D72" si="3">IF(COUNT(M6:BJ6)&gt;0,MEDIAN(M6:BJ6),"")</f>
        <v>0</v>
      </c>
      <c r="E6" s="14">
        <f t="shared" si="0"/>
        <v>0</v>
      </c>
      <c r="F6" s="14">
        <f t="shared" si="1"/>
        <v>1</v>
      </c>
      <c r="G6" s="15">
        <f t="shared" ref="G6:G72" si="4">COUNTIF(M6:V6,"&gt;0")</f>
        <v>0</v>
      </c>
      <c r="H6" s="15">
        <f t="shared" ref="H6:H72" si="5">COUNTIF(W6:AF6,"&gt;0")</f>
        <v>0</v>
      </c>
      <c r="I6" s="15">
        <f t="shared" ref="I6:I72" si="6">COUNTIF(AG6:AP6,"&gt;0")</f>
        <v>2</v>
      </c>
      <c r="J6" s="15">
        <f t="shared" ref="J6:J72" si="7">COUNTIF(AQ6:AZ6,"&gt;0")</f>
        <v>0</v>
      </c>
      <c r="K6" s="15">
        <f t="shared" ref="K6:K71" si="8">COUNTIF(BA6:BJ6,"&gt;0")</f>
        <v>1</v>
      </c>
      <c r="L6" s="16">
        <f t="shared" ref="L6:L72" si="9">COUNTIF(M6:BJ6,"&gt;0")/COUNTA(M6:BJ6)</f>
        <v>6.8181818181818177E-2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1</v>
      </c>
      <c r="AN6" s="17">
        <v>1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1</v>
      </c>
      <c r="BE6" s="17"/>
      <c r="BF6" s="17"/>
      <c r="BG6" s="17"/>
      <c r="BH6" s="17"/>
      <c r="BI6" s="17"/>
      <c r="BJ6" s="42"/>
    </row>
    <row r="7" spans="1:62" x14ac:dyDescent="0.35">
      <c r="A7" s="4"/>
      <c r="B7" s="13" t="s">
        <v>1</v>
      </c>
      <c r="C7" s="14">
        <f t="shared" si="2"/>
        <v>1.5116279069767442</v>
      </c>
      <c r="D7" s="14">
        <f t="shared" si="3"/>
        <v>0</v>
      </c>
      <c r="E7" s="14">
        <f t="shared" si="0"/>
        <v>0</v>
      </c>
      <c r="F7" s="14">
        <f t="shared" si="1"/>
        <v>37</v>
      </c>
      <c r="G7" s="15">
        <f t="shared" si="4"/>
        <v>0</v>
      </c>
      <c r="H7" s="15">
        <f t="shared" si="5"/>
        <v>0</v>
      </c>
      <c r="I7" s="15">
        <f t="shared" si="6"/>
        <v>3</v>
      </c>
      <c r="J7" s="15">
        <f t="shared" si="7"/>
        <v>2</v>
      </c>
      <c r="K7" s="15">
        <f t="shared" si="8"/>
        <v>3</v>
      </c>
      <c r="L7" s="16">
        <f t="shared" si="9"/>
        <v>0.18181818181818182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2</v>
      </c>
      <c r="AM7" s="17">
        <v>0</v>
      </c>
      <c r="AN7" s="17">
        <v>3</v>
      </c>
      <c r="AO7" s="17">
        <v>0</v>
      </c>
      <c r="AP7" s="17">
        <v>17</v>
      </c>
      <c r="AQ7" s="17">
        <v>0</v>
      </c>
      <c r="AR7" s="17">
        <v>2</v>
      </c>
      <c r="AS7" s="17" t="s">
        <v>154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1</v>
      </c>
      <c r="BA7" s="17">
        <v>0</v>
      </c>
      <c r="BB7" s="17">
        <v>1</v>
      </c>
      <c r="BC7" s="17">
        <v>2</v>
      </c>
      <c r="BD7" s="17">
        <v>37</v>
      </c>
      <c r="BE7" s="17"/>
      <c r="BF7" s="17"/>
      <c r="BG7" s="17"/>
      <c r="BH7" s="17"/>
      <c r="BI7" s="17"/>
      <c r="BJ7" s="42"/>
    </row>
    <row r="8" spans="1:62" x14ac:dyDescent="0.35">
      <c r="A8" s="4"/>
      <c r="B8" s="13" t="s">
        <v>2</v>
      </c>
      <c r="C8" s="14">
        <f t="shared" si="2"/>
        <v>1854.75</v>
      </c>
      <c r="D8" s="14">
        <f t="shared" si="3"/>
        <v>1384.5</v>
      </c>
      <c r="E8" s="14">
        <f t="shared" si="0"/>
        <v>74</v>
      </c>
      <c r="F8" s="14">
        <f t="shared" si="1"/>
        <v>6020</v>
      </c>
      <c r="G8" s="15">
        <f t="shared" si="4"/>
        <v>10</v>
      </c>
      <c r="H8" s="15">
        <f t="shared" si="5"/>
        <v>10</v>
      </c>
      <c r="I8" s="15">
        <f t="shared" si="6"/>
        <v>10</v>
      </c>
      <c r="J8" s="15">
        <f t="shared" si="7"/>
        <v>10</v>
      </c>
      <c r="K8" s="15">
        <f t="shared" si="8"/>
        <v>4</v>
      </c>
      <c r="L8" s="16">
        <f t="shared" si="9"/>
        <v>1</v>
      </c>
      <c r="M8" s="17">
        <v>239</v>
      </c>
      <c r="N8" s="17">
        <v>127</v>
      </c>
      <c r="O8" s="17">
        <v>391</v>
      </c>
      <c r="P8" s="17">
        <v>314</v>
      </c>
      <c r="Q8" s="17">
        <v>146</v>
      </c>
      <c r="R8" s="17">
        <v>74</v>
      </c>
      <c r="S8" s="17">
        <v>228</v>
      </c>
      <c r="T8" s="17">
        <v>370</v>
      </c>
      <c r="U8" s="17">
        <v>149</v>
      </c>
      <c r="V8" s="17">
        <v>637</v>
      </c>
      <c r="W8" s="17">
        <v>125</v>
      </c>
      <c r="X8" s="17">
        <v>445</v>
      </c>
      <c r="Y8" s="17">
        <v>180</v>
      </c>
      <c r="Z8" s="17">
        <v>401</v>
      </c>
      <c r="AA8" s="17">
        <v>506</v>
      </c>
      <c r="AB8" s="17">
        <v>2098</v>
      </c>
      <c r="AC8" s="17">
        <v>501</v>
      </c>
      <c r="AD8" s="17">
        <v>1054</v>
      </c>
      <c r="AE8" s="17">
        <v>788</v>
      </c>
      <c r="AF8" s="17">
        <v>1389</v>
      </c>
      <c r="AG8" s="17">
        <v>1313</v>
      </c>
      <c r="AH8" s="17">
        <v>1882</v>
      </c>
      <c r="AI8" s="17">
        <v>3261</v>
      </c>
      <c r="AJ8" s="17">
        <v>3665</v>
      </c>
      <c r="AK8" s="17">
        <v>2316</v>
      </c>
      <c r="AL8" s="17">
        <v>1410</v>
      </c>
      <c r="AM8" s="17">
        <v>6020</v>
      </c>
      <c r="AN8" s="17">
        <v>2711</v>
      </c>
      <c r="AO8" s="17">
        <v>274</v>
      </c>
      <c r="AP8" s="17">
        <v>5305</v>
      </c>
      <c r="AQ8" s="17">
        <v>1542</v>
      </c>
      <c r="AR8" s="17">
        <v>5405</v>
      </c>
      <c r="AS8" s="17">
        <v>5236</v>
      </c>
      <c r="AT8" s="17">
        <v>5737</v>
      </c>
      <c r="AU8" s="17">
        <v>2920</v>
      </c>
      <c r="AV8" s="17">
        <v>1421</v>
      </c>
      <c r="AW8" s="17">
        <v>1011</v>
      </c>
      <c r="AX8" s="17">
        <v>3840</v>
      </c>
      <c r="AY8" s="17">
        <v>1380</v>
      </c>
      <c r="AZ8" s="17">
        <v>4359</v>
      </c>
      <c r="BA8" s="17">
        <v>3269</v>
      </c>
      <c r="BB8" s="17">
        <v>1885</v>
      </c>
      <c r="BC8" s="17">
        <v>1455</v>
      </c>
      <c r="BD8" s="17">
        <v>3830</v>
      </c>
      <c r="BE8" s="17"/>
      <c r="BF8" s="17"/>
      <c r="BG8" s="17"/>
      <c r="BH8" s="17"/>
      <c r="BI8" s="17"/>
      <c r="BJ8" s="42"/>
    </row>
    <row r="9" spans="1:62" x14ac:dyDescent="0.35">
      <c r="A9" s="4"/>
      <c r="B9" s="13" t="s">
        <v>144</v>
      </c>
      <c r="C9" s="14">
        <f t="shared" si="2"/>
        <v>0.11363636363636363</v>
      </c>
      <c r="D9" s="14">
        <f t="shared" si="3"/>
        <v>0</v>
      </c>
      <c r="E9" s="14">
        <f t="shared" si="0"/>
        <v>0</v>
      </c>
      <c r="F9" s="14">
        <f t="shared" si="1"/>
        <v>4</v>
      </c>
      <c r="G9" s="15">
        <f t="shared" si="4"/>
        <v>1</v>
      </c>
      <c r="H9" s="15">
        <f t="shared" si="5"/>
        <v>1</v>
      </c>
      <c r="I9" s="15">
        <f t="shared" si="6"/>
        <v>0</v>
      </c>
      <c r="J9" s="15">
        <f t="shared" si="7"/>
        <v>0</v>
      </c>
      <c r="K9" s="15">
        <f t="shared" si="8"/>
        <v>0</v>
      </c>
      <c r="L9" s="16">
        <f t="shared" si="9"/>
        <v>4.5454545454545456E-2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4</v>
      </c>
      <c r="W9" s="17">
        <v>1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/>
      <c r="BF9" s="17"/>
      <c r="BG9" s="17"/>
      <c r="BH9" s="17"/>
      <c r="BI9" s="17"/>
      <c r="BJ9" s="42"/>
    </row>
    <row r="10" spans="1:62" x14ac:dyDescent="0.35">
      <c r="A10" s="4"/>
      <c r="B10" s="13" t="s">
        <v>140</v>
      </c>
      <c r="C10" s="14">
        <f t="shared" si="2"/>
        <v>1.9545454545454546</v>
      </c>
      <c r="D10" s="14">
        <f t="shared" si="3"/>
        <v>0</v>
      </c>
      <c r="E10" s="14">
        <f t="shared" si="0"/>
        <v>0</v>
      </c>
      <c r="F10" s="14">
        <f t="shared" si="1"/>
        <v>31</v>
      </c>
      <c r="G10" s="15">
        <f t="shared" si="4"/>
        <v>0</v>
      </c>
      <c r="H10" s="15">
        <f t="shared" si="5"/>
        <v>1</v>
      </c>
      <c r="I10" s="15">
        <f t="shared" si="6"/>
        <v>0</v>
      </c>
      <c r="J10" s="15">
        <f t="shared" si="7"/>
        <v>2</v>
      </c>
      <c r="K10" s="15">
        <f t="shared" si="8"/>
        <v>4</v>
      </c>
      <c r="L10" s="16">
        <f t="shared" si="9"/>
        <v>0.15909090909090909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1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5</v>
      </c>
      <c r="AW10" s="17">
        <v>0</v>
      </c>
      <c r="AX10" s="17">
        <v>0</v>
      </c>
      <c r="AY10" s="17">
        <v>31</v>
      </c>
      <c r="AZ10" s="17">
        <v>0</v>
      </c>
      <c r="BA10" s="17">
        <v>1</v>
      </c>
      <c r="BB10" s="17">
        <v>22</v>
      </c>
      <c r="BC10" s="17">
        <v>24</v>
      </c>
      <c r="BD10" s="17">
        <v>2</v>
      </c>
      <c r="BE10" s="17"/>
      <c r="BF10" s="17"/>
      <c r="BG10" s="17"/>
      <c r="BH10" s="17"/>
      <c r="BI10" s="17"/>
      <c r="BJ10" s="42"/>
    </row>
    <row r="11" spans="1:62" x14ac:dyDescent="0.35">
      <c r="A11" s="4"/>
      <c r="B11" s="13" t="s">
        <v>3</v>
      </c>
      <c r="C11" s="14">
        <f t="shared" si="2"/>
        <v>3.0681818181818183</v>
      </c>
      <c r="D11" s="14">
        <f t="shared" si="3"/>
        <v>0</v>
      </c>
      <c r="E11" s="14">
        <f t="shared" si="0"/>
        <v>0</v>
      </c>
      <c r="F11" s="14">
        <f t="shared" si="1"/>
        <v>115</v>
      </c>
      <c r="G11" s="15">
        <f t="shared" si="4"/>
        <v>0</v>
      </c>
      <c r="H11" s="15">
        <f t="shared" si="5"/>
        <v>1</v>
      </c>
      <c r="I11" s="15">
        <f t="shared" si="6"/>
        <v>1</v>
      </c>
      <c r="J11" s="15">
        <f t="shared" si="7"/>
        <v>1</v>
      </c>
      <c r="K11" s="15">
        <f t="shared" si="8"/>
        <v>1</v>
      </c>
      <c r="L11" s="16">
        <f t="shared" si="9"/>
        <v>9.0909090909090912E-2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18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1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115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1</v>
      </c>
      <c r="BC11" s="17">
        <v>0</v>
      </c>
      <c r="BD11" s="17">
        <v>0</v>
      </c>
      <c r="BE11" s="17"/>
      <c r="BF11" s="17"/>
      <c r="BG11" s="17"/>
      <c r="BH11" s="17"/>
      <c r="BI11" s="17"/>
      <c r="BJ11" s="42"/>
    </row>
    <row r="12" spans="1:62" x14ac:dyDescent="0.35">
      <c r="A12" s="4"/>
      <c r="B12" s="13" t="s">
        <v>4</v>
      </c>
      <c r="C12" s="14">
        <f t="shared" si="2"/>
        <v>17.75</v>
      </c>
      <c r="D12" s="14">
        <f t="shared" si="3"/>
        <v>16</v>
      </c>
      <c r="E12" s="14">
        <f t="shared" si="0"/>
        <v>1</v>
      </c>
      <c r="F12" s="14">
        <f t="shared" si="1"/>
        <v>64</v>
      </c>
      <c r="G12" s="15">
        <f t="shared" si="4"/>
        <v>10</v>
      </c>
      <c r="H12" s="15">
        <f t="shared" si="5"/>
        <v>10</v>
      </c>
      <c r="I12" s="15">
        <f t="shared" si="6"/>
        <v>10</v>
      </c>
      <c r="J12" s="15">
        <f t="shared" si="7"/>
        <v>10</v>
      </c>
      <c r="K12" s="15">
        <f t="shared" si="8"/>
        <v>4</v>
      </c>
      <c r="L12" s="16">
        <f t="shared" si="9"/>
        <v>1</v>
      </c>
      <c r="M12" s="17">
        <v>9</v>
      </c>
      <c r="N12" s="17">
        <v>18</v>
      </c>
      <c r="O12" s="17">
        <v>9</v>
      </c>
      <c r="P12" s="17">
        <v>4</v>
      </c>
      <c r="Q12" s="17">
        <v>25</v>
      </c>
      <c r="R12" s="17">
        <v>9</v>
      </c>
      <c r="S12" s="17">
        <v>6</v>
      </c>
      <c r="T12" s="17">
        <v>9</v>
      </c>
      <c r="U12" s="17">
        <v>20</v>
      </c>
      <c r="V12" s="17">
        <v>12</v>
      </c>
      <c r="W12" s="17">
        <v>4</v>
      </c>
      <c r="X12" s="17">
        <v>7</v>
      </c>
      <c r="Y12" s="17">
        <v>3</v>
      </c>
      <c r="Z12" s="17">
        <v>20</v>
      </c>
      <c r="AA12" s="17">
        <v>11</v>
      </c>
      <c r="AB12" s="17">
        <v>9</v>
      </c>
      <c r="AC12" s="17">
        <v>22</v>
      </c>
      <c r="AD12" s="17">
        <v>19</v>
      </c>
      <c r="AE12" s="17">
        <v>7</v>
      </c>
      <c r="AF12" s="17">
        <v>16</v>
      </c>
      <c r="AG12" s="17">
        <v>24</v>
      </c>
      <c r="AH12" s="17">
        <v>21</v>
      </c>
      <c r="AI12" s="17">
        <v>16</v>
      </c>
      <c r="AJ12" s="17">
        <v>38</v>
      </c>
      <c r="AK12" s="17">
        <v>58</v>
      </c>
      <c r="AL12" s="17">
        <v>12</v>
      </c>
      <c r="AM12" s="17">
        <v>1</v>
      </c>
      <c r="AN12" s="17">
        <v>2</v>
      </c>
      <c r="AO12" s="17">
        <v>5</v>
      </c>
      <c r="AP12" s="17">
        <v>16</v>
      </c>
      <c r="AQ12" s="17">
        <v>8</v>
      </c>
      <c r="AR12" s="17">
        <v>2</v>
      </c>
      <c r="AS12" s="17">
        <v>16</v>
      </c>
      <c r="AT12" s="17">
        <v>22</v>
      </c>
      <c r="AU12" s="17">
        <v>25</v>
      </c>
      <c r="AV12" s="17">
        <v>19</v>
      </c>
      <c r="AW12" s="17">
        <v>24</v>
      </c>
      <c r="AX12" s="17">
        <v>51</v>
      </c>
      <c r="AY12" s="17">
        <v>3</v>
      </c>
      <c r="AZ12" s="17">
        <v>64</v>
      </c>
      <c r="BA12" s="17">
        <v>19</v>
      </c>
      <c r="BB12" s="17">
        <v>31</v>
      </c>
      <c r="BC12" s="17">
        <v>35</v>
      </c>
      <c r="BD12" s="17">
        <v>30</v>
      </c>
      <c r="BE12" s="17"/>
      <c r="BF12" s="17"/>
      <c r="BG12" s="17"/>
      <c r="BH12" s="17"/>
      <c r="BI12" s="17"/>
      <c r="BJ12" s="42"/>
    </row>
    <row r="13" spans="1:62" x14ac:dyDescent="0.35">
      <c r="A13" s="4"/>
      <c r="B13" s="13" t="s">
        <v>176</v>
      </c>
      <c r="C13" s="14">
        <f t="shared" ref="C13" si="10">IF(COUNT(M13:BJ13)&gt;0,AVERAGE(M13:BJ13),"")</f>
        <v>2.3255813953488372E-2</v>
      </c>
      <c r="D13" s="14">
        <f t="shared" ref="D13" si="11">IF(COUNT(M13:BJ13)&gt;0,MEDIAN(M13:BJ13),"")</f>
        <v>0</v>
      </c>
      <c r="E13" s="14">
        <f t="shared" ref="E13" si="12">MIN(M13:BJ13)</f>
        <v>0</v>
      </c>
      <c r="F13" s="14">
        <f t="shared" ref="F13" si="13">MAX(M13:BJ13)</f>
        <v>1</v>
      </c>
      <c r="G13" s="15">
        <f t="shared" ref="G13" si="14">COUNTIF(M13:V13,"&gt;0")</f>
        <v>0</v>
      </c>
      <c r="H13" s="15">
        <f t="shared" ref="H13" si="15">COUNTIF(W13:AF13,"&gt;0")</f>
        <v>0</v>
      </c>
      <c r="I13" s="15">
        <f t="shared" ref="I13" si="16">COUNTIF(AG13:AP13,"&gt;0")</f>
        <v>0</v>
      </c>
      <c r="J13" s="15">
        <f t="shared" ref="J13" si="17">COUNTIF(AQ13:AZ13,"&gt;0")</f>
        <v>1</v>
      </c>
      <c r="K13" s="15">
        <f t="shared" si="8"/>
        <v>0</v>
      </c>
      <c r="L13" s="16">
        <f t="shared" ref="L13" si="18">COUNTIF(M13:BJ13,"&gt;0")/COUNTA(M13:BJ13)</f>
        <v>2.2727272727272728E-2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1</v>
      </c>
      <c r="AZ13" s="17" t="s">
        <v>154</v>
      </c>
      <c r="BA13" s="17">
        <v>0</v>
      </c>
      <c r="BB13" s="17">
        <v>0</v>
      </c>
      <c r="BC13" s="17">
        <v>0</v>
      </c>
      <c r="BD13" s="17">
        <v>0</v>
      </c>
      <c r="BE13" s="17"/>
      <c r="BF13" s="17"/>
      <c r="BG13" s="17"/>
      <c r="BH13" s="17"/>
      <c r="BI13" s="17"/>
      <c r="BJ13" s="42"/>
    </row>
    <row r="14" spans="1:62" x14ac:dyDescent="0.35">
      <c r="A14" s="4"/>
      <c r="B14" s="13" t="s">
        <v>5</v>
      </c>
      <c r="C14" s="14">
        <f t="shared" si="2"/>
        <v>23.813953488372093</v>
      </c>
      <c r="D14" s="14">
        <f t="shared" si="3"/>
        <v>14</v>
      </c>
      <c r="E14" s="14">
        <f t="shared" si="0"/>
        <v>0</v>
      </c>
      <c r="F14" s="14">
        <f t="shared" si="1"/>
        <v>122</v>
      </c>
      <c r="G14" s="15">
        <f t="shared" si="4"/>
        <v>9</v>
      </c>
      <c r="H14" s="15">
        <f t="shared" si="5"/>
        <v>10</v>
      </c>
      <c r="I14" s="15">
        <f t="shared" si="6"/>
        <v>10</v>
      </c>
      <c r="J14" s="15">
        <f t="shared" si="7"/>
        <v>9</v>
      </c>
      <c r="K14" s="15">
        <f t="shared" si="8"/>
        <v>4</v>
      </c>
      <c r="L14" s="16">
        <f t="shared" si="9"/>
        <v>0.95454545454545459</v>
      </c>
      <c r="M14" s="17">
        <v>20</v>
      </c>
      <c r="N14" s="17">
        <v>19</v>
      </c>
      <c r="O14" s="17">
        <v>4</v>
      </c>
      <c r="P14" s="17" t="s">
        <v>158</v>
      </c>
      <c r="Q14" s="17">
        <v>27</v>
      </c>
      <c r="R14" s="17">
        <v>4</v>
      </c>
      <c r="S14" s="17">
        <v>21</v>
      </c>
      <c r="T14" s="17">
        <v>47</v>
      </c>
      <c r="U14" s="17">
        <v>80</v>
      </c>
      <c r="V14" s="17">
        <v>4</v>
      </c>
      <c r="W14" s="17">
        <v>12</v>
      </c>
      <c r="X14" s="17">
        <v>10</v>
      </c>
      <c r="Y14" s="17">
        <v>10</v>
      </c>
      <c r="Z14" s="17">
        <v>12</v>
      </c>
      <c r="AA14" s="17">
        <v>5</v>
      </c>
      <c r="AB14" s="17">
        <v>24</v>
      </c>
      <c r="AC14" s="17">
        <v>122</v>
      </c>
      <c r="AD14" s="17">
        <v>13</v>
      </c>
      <c r="AE14" s="17">
        <v>14</v>
      </c>
      <c r="AF14" s="17">
        <v>20</v>
      </c>
      <c r="AG14" s="17">
        <v>9</v>
      </c>
      <c r="AH14" s="17">
        <v>8</v>
      </c>
      <c r="AI14" s="17">
        <v>11</v>
      </c>
      <c r="AJ14" s="17">
        <v>30</v>
      </c>
      <c r="AK14" s="17">
        <v>34</v>
      </c>
      <c r="AL14" s="17">
        <v>19</v>
      </c>
      <c r="AM14" s="17">
        <v>49</v>
      </c>
      <c r="AN14" s="17">
        <v>6</v>
      </c>
      <c r="AO14" s="17">
        <v>8</v>
      </c>
      <c r="AP14" s="17">
        <v>16</v>
      </c>
      <c r="AQ14" s="17">
        <v>8</v>
      </c>
      <c r="AR14" s="17">
        <v>0</v>
      </c>
      <c r="AS14" s="17">
        <v>45</v>
      </c>
      <c r="AT14" s="17">
        <v>10</v>
      </c>
      <c r="AU14" s="17">
        <v>12</v>
      </c>
      <c r="AV14" s="17">
        <v>11</v>
      </c>
      <c r="AW14" s="17">
        <v>27</v>
      </c>
      <c r="AX14" s="17">
        <v>15</v>
      </c>
      <c r="AY14" s="17">
        <v>2</v>
      </c>
      <c r="AZ14" s="17">
        <v>48</v>
      </c>
      <c r="BA14" s="17">
        <v>68</v>
      </c>
      <c r="BB14" s="17">
        <v>70</v>
      </c>
      <c r="BC14" s="17">
        <v>13</v>
      </c>
      <c r="BD14" s="17">
        <v>37</v>
      </c>
      <c r="BE14" s="17"/>
      <c r="BF14" s="17"/>
      <c r="BG14" s="17"/>
      <c r="BH14" s="17"/>
      <c r="BI14" s="17"/>
      <c r="BJ14" s="42"/>
    </row>
    <row r="15" spans="1:62" x14ac:dyDescent="0.35">
      <c r="A15" s="4"/>
      <c r="B15" s="13" t="s">
        <v>145</v>
      </c>
      <c r="C15" s="14">
        <f t="shared" si="2"/>
        <v>2.2727272727272728E-2</v>
      </c>
      <c r="D15" s="14">
        <f t="shared" si="3"/>
        <v>0</v>
      </c>
      <c r="E15" s="14">
        <f t="shared" si="0"/>
        <v>0</v>
      </c>
      <c r="F15" s="14">
        <f t="shared" si="1"/>
        <v>1</v>
      </c>
      <c r="G15" s="15">
        <f t="shared" si="4"/>
        <v>0</v>
      </c>
      <c r="H15" s="15">
        <f t="shared" si="5"/>
        <v>1</v>
      </c>
      <c r="I15" s="15">
        <f t="shared" si="6"/>
        <v>0</v>
      </c>
      <c r="J15" s="15">
        <f t="shared" si="7"/>
        <v>0</v>
      </c>
      <c r="K15" s="15">
        <f t="shared" si="8"/>
        <v>0</v>
      </c>
      <c r="L15" s="16">
        <f t="shared" si="9"/>
        <v>2.2727272727272728E-2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1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/>
      <c r="BF15" s="17"/>
      <c r="BG15" s="17"/>
      <c r="BH15" s="17"/>
      <c r="BI15" s="17"/>
      <c r="BJ15" s="42"/>
    </row>
    <row r="16" spans="1:62" x14ac:dyDescent="0.35">
      <c r="A16" s="4"/>
      <c r="B16" s="13" t="s">
        <v>6</v>
      </c>
      <c r="C16" s="14">
        <f t="shared" si="2"/>
        <v>64.454545454545453</v>
      </c>
      <c r="D16" s="14">
        <f t="shared" si="3"/>
        <v>45.5</v>
      </c>
      <c r="E16" s="14">
        <f t="shared" si="0"/>
        <v>9</v>
      </c>
      <c r="F16" s="14">
        <f t="shared" si="1"/>
        <v>220</v>
      </c>
      <c r="G16" s="15">
        <f t="shared" si="4"/>
        <v>10</v>
      </c>
      <c r="H16" s="15">
        <f t="shared" si="5"/>
        <v>10</v>
      </c>
      <c r="I16" s="15">
        <f t="shared" si="6"/>
        <v>10</v>
      </c>
      <c r="J16" s="15">
        <f t="shared" si="7"/>
        <v>10</v>
      </c>
      <c r="K16" s="15">
        <f t="shared" si="8"/>
        <v>4</v>
      </c>
      <c r="L16" s="16">
        <f t="shared" si="9"/>
        <v>1</v>
      </c>
      <c r="M16" s="17">
        <v>14</v>
      </c>
      <c r="N16" s="17">
        <v>26</v>
      </c>
      <c r="O16" s="17">
        <v>41</v>
      </c>
      <c r="P16" s="17">
        <v>34</v>
      </c>
      <c r="Q16" s="17">
        <v>9</v>
      </c>
      <c r="R16" s="17">
        <v>55</v>
      </c>
      <c r="S16" s="17">
        <v>11</v>
      </c>
      <c r="T16" s="17">
        <v>83</v>
      </c>
      <c r="U16" s="17">
        <v>95</v>
      </c>
      <c r="V16" s="17">
        <v>30</v>
      </c>
      <c r="W16" s="17">
        <v>39</v>
      </c>
      <c r="X16" s="17">
        <v>24</v>
      </c>
      <c r="Y16" s="17">
        <v>11</v>
      </c>
      <c r="Z16" s="17">
        <v>31</v>
      </c>
      <c r="AA16" s="17">
        <v>15</v>
      </c>
      <c r="AB16" s="17">
        <v>181</v>
      </c>
      <c r="AC16" s="17">
        <v>73</v>
      </c>
      <c r="AD16" s="17">
        <v>75</v>
      </c>
      <c r="AE16" s="17">
        <v>96</v>
      </c>
      <c r="AF16" s="17">
        <v>43</v>
      </c>
      <c r="AG16" s="17">
        <v>28</v>
      </c>
      <c r="AH16" s="17">
        <v>99</v>
      </c>
      <c r="AI16" s="17">
        <v>64</v>
      </c>
      <c r="AJ16" s="17">
        <v>182</v>
      </c>
      <c r="AK16" s="17">
        <v>116</v>
      </c>
      <c r="AL16" s="17">
        <v>51</v>
      </c>
      <c r="AM16" s="17">
        <v>91</v>
      </c>
      <c r="AN16" s="17">
        <v>59</v>
      </c>
      <c r="AO16" s="17">
        <v>23</v>
      </c>
      <c r="AP16" s="17">
        <v>90</v>
      </c>
      <c r="AQ16" s="17">
        <v>14</v>
      </c>
      <c r="AR16" s="17">
        <v>48</v>
      </c>
      <c r="AS16" s="17">
        <v>71</v>
      </c>
      <c r="AT16" s="17">
        <v>117</v>
      </c>
      <c r="AU16" s="17">
        <v>40</v>
      </c>
      <c r="AV16" s="17">
        <v>43</v>
      </c>
      <c r="AW16" s="17">
        <v>21</v>
      </c>
      <c r="AX16" s="17">
        <v>32</v>
      </c>
      <c r="AY16" s="17">
        <v>38</v>
      </c>
      <c r="AZ16" s="17">
        <v>39</v>
      </c>
      <c r="BA16" s="17">
        <v>164</v>
      </c>
      <c r="BB16" s="17">
        <v>88</v>
      </c>
      <c r="BC16" s="17">
        <v>112</v>
      </c>
      <c r="BD16" s="17">
        <v>220</v>
      </c>
      <c r="BE16" s="17"/>
      <c r="BF16" s="17"/>
      <c r="BG16" s="17"/>
      <c r="BH16" s="17"/>
      <c r="BI16" s="17"/>
      <c r="BJ16" s="42"/>
    </row>
    <row r="17" spans="1:62" x14ac:dyDescent="0.35">
      <c r="A17" s="4"/>
      <c r="B17" s="13" t="s">
        <v>7</v>
      </c>
      <c r="C17" s="14">
        <f t="shared" si="2"/>
        <v>2715.6363636363635</v>
      </c>
      <c r="D17" s="14">
        <f t="shared" si="3"/>
        <v>2579.5</v>
      </c>
      <c r="E17" s="14">
        <f t="shared" si="0"/>
        <v>1223</v>
      </c>
      <c r="F17" s="14">
        <f t="shared" si="1"/>
        <v>5294</v>
      </c>
      <c r="G17" s="15">
        <f t="shared" si="4"/>
        <v>10</v>
      </c>
      <c r="H17" s="15">
        <f t="shared" si="5"/>
        <v>10</v>
      </c>
      <c r="I17" s="15">
        <f t="shared" si="6"/>
        <v>10</v>
      </c>
      <c r="J17" s="15">
        <f t="shared" si="7"/>
        <v>10</v>
      </c>
      <c r="K17" s="15">
        <f t="shared" si="8"/>
        <v>4</v>
      </c>
      <c r="L17" s="16">
        <f t="shared" si="9"/>
        <v>1</v>
      </c>
      <c r="M17" s="17">
        <v>1223</v>
      </c>
      <c r="N17" s="17">
        <v>1315</v>
      </c>
      <c r="O17" s="17">
        <v>1419</v>
      </c>
      <c r="P17" s="17">
        <v>1298</v>
      </c>
      <c r="Q17" s="17">
        <v>1643</v>
      </c>
      <c r="R17" s="17">
        <v>2383</v>
      </c>
      <c r="S17" s="17">
        <v>2194</v>
      </c>
      <c r="T17" s="17">
        <v>2063</v>
      </c>
      <c r="U17" s="17">
        <v>2040</v>
      </c>
      <c r="V17" s="17">
        <v>2340</v>
      </c>
      <c r="W17" s="17">
        <v>1423</v>
      </c>
      <c r="X17" s="17">
        <v>2303</v>
      </c>
      <c r="Y17" s="17">
        <v>2067</v>
      </c>
      <c r="Z17" s="17">
        <v>2332</v>
      </c>
      <c r="AA17" s="17">
        <v>2627</v>
      </c>
      <c r="AB17" s="17">
        <v>4351</v>
      </c>
      <c r="AC17" s="17">
        <v>2575</v>
      </c>
      <c r="AD17" s="17">
        <v>3387</v>
      </c>
      <c r="AE17" s="17">
        <v>2934</v>
      </c>
      <c r="AF17" s="17">
        <v>4053</v>
      </c>
      <c r="AG17" s="17">
        <v>4150</v>
      </c>
      <c r="AH17" s="17">
        <v>3952</v>
      </c>
      <c r="AI17" s="17">
        <v>3069</v>
      </c>
      <c r="AJ17" s="17">
        <v>3852</v>
      </c>
      <c r="AK17" s="17">
        <v>3543</v>
      </c>
      <c r="AL17" s="17">
        <v>3385</v>
      </c>
      <c r="AM17" s="17">
        <v>2258</v>
      </c>
      <c r="AN17" s="17">
        <v>3188</v>
      </c>
      <c r="AO17" s="17">
        <v>2023</v>
      </c>
      <c r="AP17" s="17">
        <v>2264</v>
      </c>
      <c r="AQ17" s="17">
        <v>2177</v>
      </c>
      <c r="AR17" s="17">
        <v>2160</v>
      </c>
      <c r="AS17" s="17">
        <v>2932</v>
      </c>
      <c r="AT17" s="17">
        <v>3421</v>
      </c>
      <c r="AU17" s="17">
        <v>2584</v>
      </c>
      <c r="AV17" s="17">
        <v>3555</v>
      </c>
      <c r="AW17" s="17">
        <v>3402</v>
      </c>
      <c r="AX17" s="17">
        <v>3278</v>
      </c>
      <c r="AY17" s="17">
        <v>2891</v>
      </c>
      <c r="AZ17" s="17">
        <v>5294</v>
      </c>
      <c r="BA17" s="17">
        <v>1662</v>
      </c>
      <c r="BB17" s="17">
        <v>2668</v>
      </c>
      <c r="BC17" s="17">
        <v>3236</v>
      </c>
      <c r="BD17" s="17">
        <v>2574</v>
      </c>
      <c r="BE17" s="17"/>
      <c r="BF17" s="17"/>
      <c r="BG17" s="17"/>
      <c r="BH17" s="17"/>
      <c r="BI17" s="17"/>
      <c r="BJ17" s="42"/>
    </row>
    <row r="18" spans="1:62" x14ac:dyDescent="0.35">
      <c r="A18" s="4"/>
      <c r="B18" s="13" t="s">
        <v>117</v>
      </c>
      <c r="C18" s="14">
        <f t="shared" si="2"/>
        <v>6.8181818181818177E-2</v>
      </c>
      <c r="D18" s="14">
        <f t="shared" si="3"/>
        <v>0</v>
      </c>
      <c r="E18" s="14">
        <f t="shared" si="0"/>
        <v>0</v>
      </c>
      <c r="F18" s="14">
        <f t="shared" si="1"/>
        <v>1</v>
      </c>
      <c r="G18" s="15">
        <f t="shared" si="4"/>
        <v>0</v>
      </c>
      <c r="H18" s="15">
        <f t="shared" si="5"/>
        <v>3</v>
      </c>
      <c r="I18" s="15">
        <f t="shared" si="6"/>
        <v>0</v>
      </c>
      <c r="J18" s="15">
        <f t="shared" si="7"/>
        <v>0</v>
      </c>
      <c r="K18" s="15">
        <f t="shared" si="8"/>
        <v>0</v>
      </c>
      <c r="L18" s="16">
        <f t="shared" si="9"/>
        <v>6.8181818181818177E-2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1</v>
      </c>
      <c r="AD18" s="17">
        <v>1</v>
      </c>
      <c r="AE18" s="17">
        <v>0</v>
      </c>
      <c r="AF18" s="17">
        <v>1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/>
      <c r="BF18" s="17"/>
      <c r="BG18" s="17"/>
      <c r="BH18" s="17"/>
      <c r="BI18" s="17"/>
      <c r="BJ18" s="42"/>
    </row>
    <row r="19" spans="1:62" x14ac:dyDescent="0.35">
      <c r="A19" s="4"/>
      <c r="B19" s="13" t="s">
        <v>8</v>
      </c>
      <c r="C19" s="14">
        <f t="shared" si="2"/>
        <v>0.43181818181818182</v>
      </c>
      <c r="D19" s="14">
        <f t="shared" si="3"/>
        <v>0</v>
      </c>
      <c r="E19" s="14">
        <f t="shared" si="0"/>
        <v>0</v>
      </c>
      <c r="F19" s="14">
        <f t="shared" si="1"/>
        <v>6</v>
      </c>
      <c r="G19" s="15">
        <f t="shared" si="4"/>
        <v>1</v>
      </c>
      <c r="H19" s="15">
        <f t="shared" si="5"/>
        <v>3</v>
      </c>
      <c r="I19" s="15">
        <f t="shared" si="6"/>
        <v>2</v>
      </c>
      <c r="J19" s="15">
        <f t="shared" si="7"/>
        <v>0</v>
      </c>
      <c r="K19" s="15">
        <f t="shared" si="8"/>
        <v>2</v>
      </c>
      <c r="L19" s="16">
        <f t="shared" si="9"/>
        <v>0.18181818181818182</v>
      </c>
      <c r="M19" s="17">
        <v>0</v>
      </c>
      <c r="N19" s="17">
        <v>2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3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1</v>
      </c>
      <c r="AD19" s="17">
        <v>6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1</v>
      </c>
      <c r="AM19" s="17">
        <v>0</v>
      </c>
      <c r="AN19" s="17">
        <v>1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4</v>
      </c>
      <c r="BD19" s="17">
        <v>1</v>
      </c>
      <c r="BE19" s="17"/>
      <c r="BF19" s="17"/>
      <c r="BG19" s="17"/>
      <c r="BH19" s="17"/>
      <c r="BI19" s="17"/>
      <c r="BJ19" s="42"/>
    </row>
    <row r="20" spans="1:62" x14ac:dyDescent="0.35">
      <c r="A20" s="4"/>
      <c r="B20" s="13" t="s">
        <v>9</v>
      </c>
      <c r="C20" s="14">
        <f t="shared" si="2"/>
        <v>10.627906976744185</v>
      </c>
      <c r="D20" s="14">
        <f t="shared" si="3"/>
        <v>3</v>
      </c>
      <c r="E20" s="14">
        <f t="shared" si="0"/>
        <v>0</v>
      </c>
      <c r="F20" s="14">
        <f t="shared" si="1"/>
        <v>82</v>
      </c>
      <c r="G20" s="15">
        <f t="shared" si="4"/>
        <v>6</v>
      </c>
      <c r="H20" s="15">
        <f t="shared" si="5"/>
        <v>7</v>
      </c>
      <c r="I20" s="15">
        <f t="shared" si="6"/>
        <v>8</v>
      </c>
      <c r="J20" s="15">
        <f t="shared" si="7"/>
        <v>5</v>
      </c>
      <c r="K20" s="15">
        <f t="shared" si="8"/>
        <v>2</v>
      </c>
      <c r="L20" s="16">
        <f t="shared" si="9"/>
        <v>0.63636363636363635</v>
      </c>
      <c r="M20" s="17">
        <v>0</v>
      </c>
      <c r="N20" s="17">
        <v>25</v>
      </c>
      <c r="O20" s="17">
        <v>0</v>
      </c>
      <c r="P20" s="17">
        <v>10</v>
      </c>
      <c r="Q20" s="17">
        <v>6</v>
      </c>
      <c r="R20" s="17">
        <v>3</v>
      </c>
      <c r="S20" s="17">
        <v>9</v>
      </c>
      <c r="T20" s="17">
        <v>0</v>
      </c>
      <c r="U20" s="17" t="s">
        <v>154</v>
      </c>
      <c r="V20" s="17">
        <v>9</v>
      </c>
      <c r="W20" s="17">
        <v>7</v>
      </c>
      <c r="X20" s="17">
        <v>32</v>
      </c>
      <c r="Y20" s="17">
        <v>40</v>
      </c>
      <c r="Z20" s="17">
        <v>8</v>
      </c>
      <c r="AA20" s="17">
        <v>30</v>
      </c>
      <c r="AB20" s="17">
        <v>82</v>
      </c>
      <c r="AC20" s="17">
        <v>0</v>
      </c>
      <c r="AD20" s="17">
        <v>0</v>
      </c>
      <c r="AE20" s="17">
        <v>0</v>
      </c>
      <c r="AF20" s="17">
        <v>36</v>
      </c>
      <c r="AG20" s="17">
        <v>6</v>
      </c>
      <c r="AH20" s="17">
        <v>33</v>
      </c>
      <c r="AI20" s="17">
        <v>9</v>
      </c>
      <c r="AJ20" s="17">
        <v>1</v>
      </c>
      <c r="AK20" s="17">
        <v>4</v>
      </c>
      <c r="AL20" s="17">
        <v>2</v>
      </c>
      <c r="AM20" s="17">
        <v>1</v>
      </c>
      <c r="AN20" s="17">
        <v>0</v>
      </c>
      <c r="AO20" s="17">
        <v>0</v>
      </c>
      <c r="AP20" s="17">
        <v>1</v>
      </c>
      <c r="AQ20" s="17">
        <v>2</v>
      </c>
      <c r="AR20" s="17">
        <v>0</v>
      </c>
      <c r="AS20" s="17">
        <v>12</v>
      </c>
      <c r="AT20" s="17">
        <v>3</v>
      </c>
      <c r="AU20" s="17">
        <v>5</v>
      </c>
      <c r="AV20" s="17">
        <v>0</v>
      </c>
      <c r="AW20" s="17">
        <v>0</v>
      </c>
      <c r="AX20" s="17">
        <v>20</v>
      </c>
      <c r="AY20" s="17">
        <v>0</v>
      </c>
      <c r="AZ20" s="17">
        <v>0</v>
      </c>
      <c r="BA20" s="17">
        <v>28</v>
      </c>
      <c r="BB20" s="17">
        <v>33</v>
      </c>
      <c r="BC20" s="17">
        <v>0</v>
      </c>
      <c r="BD20" s="17">
        <v>0</v>
      </c>
      <c r="BE20" s="17"/>
      <c r="BF20" s="17"/>
      <c r="BG20" s="17"/>
      <c r="BH20" s="17"/>
      <c r="BI20" s="17"/>
      <c r="BJ20" s="42"/>
    </row>
    <row r="21" spans="1:62" x14ac:dyDescent="0.35">
      <c r="A21" s="4"/>
      <c r="B21" s="13" t="s">
        <v>10</v>
      </c>
      <c r="C21" s="14">
        <f t="shared" si="2"/>
        <v>18</v>
      </c>
      <c r="D21" s="14">
        <f t="shared" si="3"/>
        <v>13.5</v>
      </c>
      <c r="E21" s="14">
        <f t="shared" si="0"/>
        <v>0</v>
      </c>
      <c r="F21" s="14">
        <f t="shared" si="1"/>
        <v>92</v>
      </c>
      <c r="G21" s="15">
        <f t="shared" si="4"/>
        <v>10</v>
      </c>
      <c r="H21" s="15">
        <f t="shared" si="5"/>
        <v>10</v>
      </c>
      <c r="I21" s="15">
        <f t="shared" si="6"/>
        <v>9</v>
      </c>
      <c r="J21" s="15">
        <f t="shared" si="7"/>
        <v>9</v>
      </c>
      <c r="K21" s="15">
        <f t="shared" si="8"/>
        <v>4</v>
      </c>
      <c r="L21" s="16">
        <f t="shared" si="9"/>
        <v>0.95454545454545459</v>
      </c>
      <c r="M21" s="17">
        <v>28</v>
      </c>
      <c r="N21" s="17">
        <v>37</v>
      </c>
      <c r="O21" s="17">
        <v>48</v>
      </c>
      <c r="P21" s="17">
        <v>14</v>
      </c>
      <c r="Q21" s="17">
        <v>68</v>
      </c>
      <c r="R21" s="17">
        <v>24</v>
      </c>
      <c r="S21" s="17">
        <v>92</v>
      </c>
      <c r="T21" s="17">
        <v>36</v>
      </c>
      <c r="U21" s="17">
        <v>5</v>
      </c>
      <c r="V21" s="17">
        <v>9</v>
      </c>
      <c r="W21" s="17">
        <v>8</v>
      </c>
      <c r="X21" s="17">
        <v>13</v>
      </c>
      <c r="Y21" s="17">
        <v>4</v>
      </c>
      <c r="Z21" s="17">
        <v>3</v>
      </c>
      <c r="AA21" s="17">
        <v>11</v>
      </c>
      <c r="AB21" s="17">
        <v>19</v>
      </c>
      <c r="AC21" s="17">
        <v>5</v>
      </c>
      <c r="AD21" s="17">
        <v>2</v>
      </c>
      <c r="AE21" s="17">
        <v>18</v>
      </c>
      <c r="AF21" s="17">
        <v>19</v>
      </c>
      <c r="AG21" s="17">
        <v>23</v>
      </c>
      <c r="AH21" s="17">
        <v>11</v>
      </c>
      <c r="AI21" s="17">
        <v>4</v>
      </c>
      <c r="AJ21" s="17">
        <v>24</v>
      </c>
      <c r="AK21" s="17">
        <v>4</v>
      </c>
      <c r="AL21" s="17">
        <v>28</v>
      </c>
      <c r="AM21" s="17">
        <v>9</v>
      </c>
      <c r="AN21" s="17">
        <v>14</v>
      </c>
      <c r="AO21" s="17">
        <v>0</v>
      </c>
      <c r="AP21" s="17">
        <v>26</v>
      </c>
      <c r="AQ21" s="17">
        <v>7</v>
      </c>
      <c r="AR21" s="17">
        <v>28</v>
      </c>
      <c r="AS21" s="17">
        <v>19</v>
      </c>
      <c r="AT21" s="17">
        <v>28</v>
      </c>
      <c r="AU21" s="17">
        <v>9</v>
      </c>
      <c r="AV21" s="17">
        <v>6</v>
      </c>
      <c r="AW21" s="17">
        <v>13</v>
      </c>
      <c r="AX21" s="17">
        <v>14</v>
      </c>
      <c r="AY21" s="17">
        <v>0</v>
      </c>
      <c r="AZ21" s="17">
        <v>21</v>
      </c>
      <c r="BA21" s="17">
        <v>9</v>
      </c>
      <c r="BB21" s="17">
        <v>20</v>
      </c>
      <c r="BC21" s="17">
        <v>2</v>
      </c>
      <c r="BD21" s="17">
        <v>10</v>
      </c>
      <c r="BE21" s="17"/>
      <c r="BF21" s="17"/>
      <c r="BG21" s="17"/>
      <c r="BH21" s="17"/>
      <c r="BI21" s="17"/>
      <c r="BJ21" s="42"/>
    </row>
    <row r="22" spans="1:62" x14ac:dyDescent="0.35">
      <c r="A22" s="4"/>
      <c r="B22" s="13" t="s">
        <v>118</v>
      </c>
      <c r="C22" s="14">
        <f t="shared" si="2"/>
        <v>0.86046511627906974</v>
      </c>
      <c r="D22" s="14">
        <f t="shared" si="3"/>
        <v>0</v>
      </c>
      <c r="E22" s="14">
        <f t="shared" si="0"/>
        <v>0</v>
      </c>
      <c r="F22" s="14">
        <f t="shared" si="1"/>
        <v>8</v>
      </c>
      <c r="G22" s="15">
        <f t="shared" si="4"/>
        <v>1</v>
      </c>
      <c r="H22" s="15">
        <f t="shared" si="5"/>
        <v>0</v>
      </c>
      <c r="I22" s="15">
        <f t="shared" si="6"/>
        <v>1</v>
      </c>
      <c r="J22" s="15">
        <f t="shared" si="7"/>
        <v>6</v>
      </c>
      <c r="K22" s="15">
        <f t="shared" si="8"/>
        <v>4</v>
      </c>
      <c r="L22" s="16">
        <f t="shared" si="9"/>
        <v>0.27272727272727271</v>
      </c>
      <c r="M22" s="18">
        <v>0</v>
      </c>
      <c r="N22" s="18">
        <v>2</v>
      </c>
      <c r="O22" s="18">
        <v>0</v>
      </c>
      <c r="P22" s="18">
        <v>0</v>
      </c>
      <c r="Q22" s="18">
        <v>0</v>
      </c>
      <c r="R22" s="18" t="s">
        <v>154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1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1</v>
      </c>
      <c r="AR22" s="18">
        <v>0</v>
      </c>
      <c r="AS22" s="18">
        <v>0</v>
      </c>
      <c r="AT22" s="18">
        <v>0</v>
      </c>
      <c r="AU22" s="18">
        <v>0</v>
      </c>
      <c r="AV22" s="18">
        <v>2</v>
      </c>
      <c r="AW22" s="18">
        <v>8</v>
      </c>
      <c r="AX22" s="18">
        <v>4</v>
      </c>
      <c r="AY22" s="18">
        <v>6</v>
      </c>
      <c r="AZ22" s="18">
        <v>3</v>
      </c>
      <c r="BA22" s="18">
        <v>1</v>
      </c>
      <c r="BB22" s="18">
        <v>2</v>
      </c>
      <c r="BC22" s="18">
        <v>3</v>
      </c>
      <c r="BD22" s="18">
        <v>4</v>
      </c>
      <c r="BE22" s="18"/>
      <c r="BF22" s="18"/>
      <c r="BG22" s="18"/>
      <c r="BH22" s="18"/>
      <c r="BI22" s="18"/>
      <c r="BJ22" s="14"/>
    </row>
    <row r="23" spans="1:62" x14ac:dyDescent="0.35">
      <c r="A23" s="4"/>
      <c r="B23" s="13" t="s">
        <v>11</v>
      </c>
      <c r="C23" s="14">
        <f t="shared" si="2"/>
        <v>16.113636363636363</v>
      </c>
      <c r="D23" s="14">
        <f t="shared" si="3"/>
        <v>2</v>
      </c>
      <c r="E23" s="14">
        <f t="shared" si="0"/>
        <v>0</v>
      </c>
      <c r="F23" s="14">
        <f t="shared" si="1"/>
        <v>106</v>
      </c>
      <c r="G23" s="15">
        <f t="shared" si="4"/>
        <v>7</v>
      </c>
      <c r="H23" s="15">
        <f t="shared" si="5"/>
        <v>3</v>
      </c>
      <c r="I23" s="15">
        <f t="shared" si="6"/>
        <v>5</v>
      </c>
      <c r="J23" s="15">
        <f t="shared" si="7"/>
        <v>10</v>
      </c>
      <c r="K23" s="15">
        <f t="shared" si="8"/>
        <v>4</v>
      </c>
      <c r="L23" s="16">
        <f t="shared" si="9"/>
        <v>0.65909090909090906</v>
      </c>
      <c r="M23" s="18">
        <v>1</v>
      </c>
      <c r="N23" s="18">
        <v>2</v>
      </c>
      <c r="O23" s="18">
        <v>0</v>
      </c>
      <c r="P23" s="18">
        <v>0</v>
      </c>
      <c r="Q23" s="18">
        <v>0</v>
      </c>
      <c r="R23" s="18">
        <v>11</v>
      </c>
      <c r="S23" s="18">
        <v>1</v>
      </c>
      <c r="T23" s="18">
        <v>12</v>
      </c>
      <c r="U23" s="18">
        <v>2</v>
      </c>
      <c r="V23" s="18">
        <v>3</v>
      </c>
      <c r="W23" s="18">
        <v>3</v>
      </c>
      <c r="X23" s="18">
        <v>2</v>
      </c>
      <c r="Y23" s="18">
        <v>1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1</v>
      </c>
      <c r="AK23" s="18">
        <v>6</v>
      </c>
      <c r="AL23" s="18">
        <v>0</v>
      </c>
      <c r="AM23" s="18">
        <v>0</v>
      </c>
      <c r="AN23" s="18">
        <v>8</v>
      </c>
      <c r="AO23" s="18">
        <v>3</v>
      </c>
      <c r="AP23" s="18">
        <v>14</v>
      </c>
      <c r="AQ23" s="18">
        <v>15</v>
      </c>
      <c r="AR23" s="18">
        <v>10</v>
      </c>
      <c r="AS23" s="18">
        <v>2</v>
      </c>
      <c r="AT23" s="18">
        <v>1</v>
      </c>
      <c r="AU23" s="18">
        <v>7</v>
      </c>
      <c r="AV23" s="18">
        <v>23</v>
      </c>
      <c r="AW23" s="18">
        <v>38</v>
      </c>
      <c r="AX23" s="18">
        <v>36</v>
      </c>
      <c r="AY23" s="18">
        <v>77</v>
      </c>
      <c r="AZ23" s="18">
        <v>51</v>
      </c>
      <c r="BA23" s="18">
        <v>99</v>
      </c>
      <c r="BB23" s="18">
        <v>84</v>
      </c>
      <c r="BC23" s="18">
        <v>106</v>
      </c>
      <c r="BD23" s="18">
        <v>90</v>
      </c>
      <c r="BE23" s="18"/>
      <c r="BF23" s="18"/>
      <c r="BG23" s="18"/>
      <c r="BH23" s="18"/>
      <c r="BI23" s="18"/>
      <c r="BJ23" s="14"/>
    </row>
    <row r="24" spans="1:62" x14ac:dyDescent="0.35">
      <c r="A24" s="4"/>
      <c r="B24" s="13" t="s">
        <v>12</v>
      </c>
      <c r="C24" s="14">
        <f t="shared" si="2"/>
        <v>82.568181818181813</v>
      </c>
      <c r="D24" s="14">
        <f t="shared" si="3"/>
        <v>38.5</v>
      </c>
      <c r="E24" s="14">
        <f t="shared" si="0"/>
        <v>2</v>
      </c>
      <c r="F24" s="14">
        <f t="shared" si="1"/>
        <v>453</v>
      </c>
      <c r="G24" s="15">
        <f t="shared" si="4"/>
        <v>10</v>
      </c>
      <c r="H24" s="15">
        <f t="shared" si="5"/>
        <v>10</v>
      </c>
      <c r="I24" s="15">
        <f t="shared" si="6"/>
        <v>10</v>
      </c>
      <c r="J24" s="15">
        <f t="shared" si="7"/>
        <v>10</v>
      </c>
      <c r="K24" s="15">
        <f t="shared" si="8"/>
        <v>4</v>
      </c>
      <c r="L24" s="16">
        <f t="shared" si="9"/>
        <v>1</v>
      </c>
      <c r="M24" s="18">
        <v>10</v>
      </c>
      <c r="N24" s="18">
        <v>30</v>
      </c>
      <c r="O24" s="18">
        <v>49</v>
      </c>
      <c r="P24" s="18">
        <v>39</v>
      </c>
      <c r="Q24" s="18">
        <v>32</v>
      </c>
      <c r="R24" s="18">
        <v>71</v>
      </c>
      <c r="S24" s="18">
        <v>17</v>
      </c>
      <c r="T24" s="18">
        <v>51</v>
      </c>
      <c r="U24" s="18">
        <v>38</v>
      </c>
      <c r="V24" s="18">
        <v>25</v>
      </c>
      <c r="W24" s="18">
        <v>7</v>
      </c>
      <c r="X24" s="18">
        <v>9</v>
      </c>
      <c r="Y24" s="18">
        <v>2</v>
      </c>
      <c r="Z24" s="18">
        <v>5</v>
      </c>
      <c r="AA24" s="18">
        <v>15</v>
      </c>
      <c r="AB24" s="18">
        <v>24</v>
      </c>
      <c r="AC24" s="18">
        <v>19</v>
      </c>
      <c r="AD24" s="18">
        <v>19</v>
      </c>
      <c r="AE24" s="18">
        <v>22</v>
      </c>
      <c r="AF24" s="18">
        <v>5</v>
      </c>
      <c r="AG24" s="18">
        <v>27</v>
      </c>
      <c r="AH24" s="18">
        <v>15</v>
      </c>
      <c r="AI24" s="18">
        <v>28</v>
      </c>
      <c r="AJ24" s="18">
        <v>52</v>
      </c>
      <c r="AK24" s="18">
        <v>65</v>
      </c>
      <c r="AL24" s="18">
        <v>94</v>
      </c>
      <c r="AM24" s="18">
        <v>95</v>
      </c>
      <c r="AN24" s="18">
        <v>38</v>
      </c>
      <c r="AO24" s="18">
        <v>15</v>
      </c>
      <c r="AP24" s="18">
        <v>47</v>
      </c>
      <c r="AQ24" s="18">
        <v>51</v>
      </c>
      <c r="AR24" s="18">
        <v>71</v>
      </c>
      <c r="AS24" s="18">
        <v>103</v>
      </c>
      <c r="AT24" s="18">
        <v>146</v>
      </c>
      <c r="AU24" s="18">
        <v>36</v>
      </c>
      <c r="AV24" s="18">
        <v>161</v>
      </c>
      <c r="AW24" s="18">
        <v>235</v>
      </c>
      <c r="AX24" s="18">
        <v>453</v>
      </c>
      <c r="AY24" s="18">
        <v>269</v>
      </c>
      <c r="AZ24" s="18">
        <v>103</v>
      </c>
      <c r="BA24" s="18">
        <v>245</v>
      </c>
      <c r="BB24" s="18">
        <v>238</v>
      </c>
      <c r="BC24" s="18">
        <v>168</v>
      </c>
      <c r="BD24" s="18">
        <v>389</v>
      </c>
      <c r="BE24" s="18"/>
      <c r="BF24" s="18"/>
      <c r="BG24" s="18"/>
      <c r="BH24" s="18"/>
      <c r="BI24" s="18"/>
      <c r="BJ24" s="14"/>
    </row>
    <row r="25" spans="1:62" x14ac:dyDescent="0.35">
      <c r="A25" s="4"/>
      <c r="B25" s="13" t="s">
        <v>143</v>
      </c>
      <c r="C25" s="14">
        <f t="shared" si="2"/>
        <v>0.18181818181818182</v>
      </c>
      <c r="D25" s="14">
        <f t="shared" si="3"/>
        <v>0</v>
      </c>
      <c r="E25" s="14">
        <f t="shared" si="0"/>
        <v>0</v>
      </c>
      <c r="F25" s="14">
        <f t="shared" si="1"/>
        <v>5</v>
      </c>
      <c r="G25" s="15">
        <f t="shared" si="4"/>
        <v>0</v>
      </c>
      <c r="H25" s="15">
        <f t="shared" si="5"/>
        <v>2</v>
      </c>
      <c r="I25" s="15">
        <f t="shared" si="6"/>
        <v>0</v>
      </c>
      <c r="J25" s="15">
        <f t="shared" si="7"/>
        <v>0</v>
      </c>
      <c r="K25" s="15">
        <f t="shared" si="8"/>
        <v>1</v>
      </c>
      <c r="L25" s="16">
        <f t="shared" si="9"/>
        <v>6.8181818181818177E-2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5</v>
      </c>
      <c r="Y25" s="18">
        <v>0</v>
      </c>
      <c r="Z25" s="18">
        <v>0</v>
      </c>
      <c r="AA25" s="18">
        <v>2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1</v>
      </c>
      <c r="BC25" s="18">
        <v>0</v>
      </c>
      <c r="BD25" s="18">
        <v>0</v>
      </c>
      <c r="BE25" s="18"/>
      <c r="BF25" s="18"/>
      <c r="BG25" s="18"/>
      <c r="BH25" s="18"/>
      <c r="BI25" s="18"/>
      <c r="BJ25" s="14"/>
    </row>
    <row r="26" spans="1:62" x14ac:dyDescent="0.35">
      <c r="A26" s="4"/>
      <c r="B26" s="13" t="s">
        <v>13</v>
      </c>
      <c r="C26" s="14">
        <f t="shared" si="2"/>
        <v>15.636363636363637</v>
      </c>
      <c r="D26" s="14">
        <f t="shared" si="3"/>
        <v>6.5</v>
      </c>
      <c r="E26" s="14">
        <f t="shared" si="0"/>
        <v>0</v>
      </c>
      <c r="F26" s="14">
        <f t="shared" si="1"/>
        <v>133</v>
      </c>
      <c r="G26" s="15">
        <f t="shared" si="4"/>
        <v>10</v>
      </c>
      <c r="H26" s="15">
        <f t="shared" si="5"/>
        <v>5</v>
      </c>
      <c r="I26" s="15">
        <f t="shared" si="6"/>
        <v>3</v>
      </c>
      <c r="J26" s="15">
        <f t="shared" si="7"/>
        <v>9</v>
      </c>
      <c r="K26" s="15">
        <f t="shared" si="8"/>
        <v>4</v>
      </c>
      <c r="L26" s="16">
        <f t="shared" si="9"/>
        <v>0.70454545454545459</v>
      </c>
      <c r="M26" s="18">
        <v>19</v>
      </c>
      <c r="N26" s="18">
        <v>133</v>
      </c>
      <c r="O26" s="18">
        <v>12</v>
      </c>
      <c r="P26" s="18">
        <v>63</v>
      </c>
      <c r="Q26" s="18">
        <v>38</v>
      </c>
      <c r="R26" s="18">
        <v>37</v>
      </c>
      <c r="S26" s="18">
        <v>44</v>
      </c>
      <c r="T26" s="18">
        <v>52</v>
      </c>
      <c r="U26" s="18">
        <v>13</v>
      </c>
      <c r="V26" s="18">
        <v>1</v>
      </c>
      <c r="W26" s="18">
        <v>11</v>
      </c>
      <c r="X26" s="18">
        <v>0</v>
      </c>
      <c r="Y26" s="18">
        <v>0</v>
      </c>
      <c r="Z26" s="18">
        <v>0</v>
      </c>
      <c r="AA26" s="18">
        <v>3</v>
      </c>
      <c r="AB26" s="18">
        <v>1</v>
      </c>
      <c r="AC26" s="18">
        <v>1</v>
      </c>
      <c r="AD26" s="18">
        <v>0</v>
      </c>
      <c r="AE26" s="18">
        <v>1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3</v>
      </c>
      <c r="AN26" s="18">
        <v>2</v>
      </c>
      <c r="AO26" s="18">
        <v>0</v>
      </c>
      <c r="AP26" s="18">
        <v>11</v>
      </c>
      <c r="AQ26" s="18">
        <v>2</v>
      </c>
      <c r="AR26" s="18">
        <v>12</v>
      </c>
      <c r="AS26" s="18">
        <v>6</v>
      </c>
      <c r="AT26" s="18">
        <v>0</v>
      </c>
      <c r="AU26" s="18">
        <v>7</v>
      </c>
      <c r="AV26" s="18">
        <v>14</v>
      </c>
      <c r="AW26" s="18">
        <v>43</v>
      </c>
      <c r="AX26" s="18">
        <v>29</v>
      </c>
      <c r="AY26" s="18">
        <v>16</v>
      </c>
      <c r="AZ26" s="18">
        <v>21</v>
      </c>
      <c r="BA26" s="18">
        <v>45</v>
      </c>
      <c r="BB26" s="18">
        <v>14</v>
      </c>
      <c r="BC26" s="18">
        <v>20</v>
      </c>
      <c r="BD26" s="18">
        <v>14</v>
      </c>
      <c r="BE26" s="18"/>
      <c r="BF26" s="18"/>
      <c r="BG26" s="18"/>
      <c r="BH26" s="18"/>
      <c r="BI26" s="18"/>
      <c r="BJ26" s="14"/>
    </row>
    <row r="27" spans="1:62" x14ac:dyDescent="0.35">
      <c r="A27" s="4"/>
      <c r="B27" s="13" t="s">
        <v>133</v>
      </c>
      <c r="C27" s="14">
        <f t="shared" si="2"/>
        <v>0.13636363636363635</v>
      </c>
      <c r="D27" s="14">
        <f t="shared" si="3"/>
        <v>0</v>
      </c>
      <c r="E27" s="14">
        <f t="shared" si="0"/>
        <v>0</v>
      </c>
      <c r="F27" s="14">
        <f t="shared" si="1"/>
        <v>2</v>
      </c>
      <c r="G27" s="15">
        <f t="shared" si="4"/>
        <v>2</v>
      </c>
      <c r="H27" s="15">
        <f t="shared" si="5"/>
        <v>1</v>
      </c>
      <c r="I27" s="15">
        <f t="shared" si="6"/>
        <v>0</v>
      </c>
      <c r="J27" s="15">
        <f t="shared" si="7"/>
        <v>1</v>
      </c>
      <c r="K27" s="15">
        <f t="shared" si="8"/>
        <v>1</v>
      </c>
      <c r="L27" s="16">
        <f t="shared" si="9"/>
        <v>0.11363636363636363</v>
      </c>
      <c r="M27" s="17">
        <v>0</v>
      </c>
      <c r="N27" s="17">
        <v>0</v>
      </c>
      <c r="O27" s="17">
        <v>1</v>
      </c>
      <c r="P27" s="17">
        <v>1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2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1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1</v>
      </c>
      <c r="BC27" s="17">
        <v>0</v>
      </c>
      <c r="BD27" s="17">
        <v>0</v>
      </c>
      <c r="BE27" s="17"/>
      <c r="BF27" s="17"/>
      <c r="BG27" s="17"/>
      <c r="BH27" s="17"/>
      <c r="BI27" s="17"/>
      <c r="BJ27" s="42"/>
    </row>
    <row r="28" spans="1:62" x14ac:dyDescent="0.35">
      <c r="A28" s="4"/>
      <c r="B28" s="13" t="s">
        <v>122</v>
      </c>
      <c r="C28" s="14">
        <f t="shared" si="2"/>
        <v>4.5454545454545456E-2</v>
      </c>
      <c r="D28" s="14">
        <f t="shared" si="3"/>
        <v>0</v>
      </c>
      <c r="E28" s="14">
        <f t="shared" si="0"/>
        <v>0</v>
      </c>
      <c r="F28" s="14">
        <f t="shared" si="1"/>
        <v>1</v>
      </c>
      <c r="G28" s="15">
        <f t="shared" si="4"/>
        <v>1</v>
      </c>
      <c r="H28" s="15">
        <f t="shared" si="5"/>
        <v>0</v>
      </c>
      <c r="I28" s="15">
        <f t="shared" si="6"/>
        <v>0</v>
      </c>
      <c r="J28" s="15">
        <f t="shared" si="7"/>
        <v>1</v>
      </c>
      <c r="K28" s="15">
        <f t="shared" si="8"/>
        <v>0</v>
      </c>
      <c r="L28" s="16">
        <f t="shared" si="9"/>
        <v>4.5454545454545456E-2</v>
      </c>
      <c r="M28" s="17">
        <v>0</v>
      </c>
      <c r="N28" s="17">
        <v>1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1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/>
      <c r="BF28" s="17"/>
      <c r="BG28" s="17"/>
      <c r="BH28" s="17"/>
      <c r="BI28" s="17"/>
      <c r="BJ28" s="42"/>
    </row>
    <row r="29" spans="1:62" x14ac:dyDescent="0.35">
      <c r="A29" s="4"/>
      <c r="B29" s="13" t="s">
        <v>177</v>
      </c>
      <c r="C29" s="14">
        <f t="shared" ref="C29" si="19">IF(COUNT(M29:BJ29)&gt;0,AVERAGE(M29:BJ29),"")</f>
        <v>2.3255813953488372E-2</v>
      </c>
      <c r="D29" s="14">
        <f t="shared" ref="D29" si="20">IF(COUNT(M29:BJ29)&gt;0,MEDIAN(M29:BJ29),"")</f>
        <v>0</v>
      </c>
      <c r="E29" s="14">
        <f t="shared" ref="E29" si="21">MIN(M29:BJ29)</f>
        <v>0</v>
      </c>
      <c r="F29" s="14">
        <f t="shared" ref="F29" si="22">MAX(M29:BJ29)</f>
        <v>1</v>
      </c>
      <c r="G29" s="15">
        <f t="shared" ref="G29" si="23">COUNTIF(M29:V29,"&gt;0")</f>
        <v>0</v>
      </c>
      <c r="H29" s="15">
        <f t="shared" ref="H29" si="24">COUNTIF(W29:AF29,"&gt;0")</f>
        <v>0</v>
      </c>
      <c r="I29" s="15">
        <f t="shared" ref="I29" si="25">COUNTIF(AG29:AP29,"&gt;0")</f>
        <v>0</v>
      </c>
      <c r="J29" s="15">
        <f t="shared" ref="J29" si="26">COUNTIF(AQ29:AZ29,"&gt;0")</f>
        <v>0</v>
      </c>
      <c r="K29" s="15">
        <f t="shared" si="8"/>
        <v>1</v>
      </c>
      <c r="L29" s="16">
        <f t="shared" ref="L29" si="27">COUNTIF(M29:BJ29,"&gt;0")/COUNTA(M29:BJ29)</f>
        <v>2.2727272727272728E-2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 t="s">
        <v>154</v>
      </c>
      <c r="BB29" s="17">
        <v>1</v>
      </c>
      <c r="BC29" s="17">
        <v>0</v>
      </c>
      <c r="BD29" s="17">
        <v>0</v>
      </c>
      <c r="BE29" s="17"/>
      <c r="BF29" s="17"/>
      <c r="BG29" s="17"/>
      <c r="BH29" s="17"/>
      <c r="BI29" s="17"/>
      <c r="BJ29" s="42"/>
    </row>
    <row r="30" spans="1:62" x14ac:dyDescent="0.35">
      <c r="A30" s="4"/>
      <c r="B30" s="13" t="s">
        <v>14</v>
      </c>
      <c r="C30" s="14">
        <f t="shared" si="2"/>
        <v>67.5</v>
      </c>
      <c r="D30" s="14">
        <f t="shared" si="3"/>
        <v>64.5</v>
      </c>
      <c r="E30" s="14">
        <f t="shared" si="0"/>
        <v>11</v>
      </c>
      <c r="F30" s="14">
        <f t="shared" si="1"/>
        <v>182</v>
      </c>
      <c r="G30" s="15">
        <f t="shared" si="4"/>
        <v>10</v>
      </c>
      <c r="H30" s="15">
        <f t="shared" si="5"/>
        <v>10</v>
      </c>
      <c r="I30" s="15">
        <f t="shared" si="6"/>
        <v>10</v>
      </c>
      <c r="J30" s="15">
        <f t="shared" si="7"/>
        <v>10</v>
      </c>
      <c r="K30" s="15">
        <f t="shared" si="8"/>
        <v>4</v>
      </c>
      <c r="L30" s="16">
        <f t="shared" si="9"/>
        <v>1</v>
      </c>
      <c r="M30" s="18">
        <v>53</v>
      </c>
      <c r="N30" s="18">
        <v>71</v>
      </c>
      <c r="O30" s="18">
        <v>37</v>
      </c>
      <c r="P30" s="18">
        <v>49</v>
      </c>
      <c r="Q30" s="18">
        <v>62</v>
      </c>
      <c r="R30" s="18">
        <v>70</v>
      </c>
      <c r="S30" s="18">
        <v>68</v>
      </c>
      <c r="T30" s="18">
        <v>23</v>
      </c>
      <c r="U30" s="18">
        <v>51</v>
      </c>
      <c r="V30" s="18">
        <v>30</v>
      </c>
      <c r="W30" s="18">
        <v>33</v>
      </c>
      <c r="X30" s="18">
        <v>57</v>
      </c>
      <c r="Y30" s="18">
        <v>40</v>
      </c>
      <c r="Z30" s="18">
        <v>17</v>
      </c>
      <c r="AA30" s="18">
        <v>29</v>
      </c>
      <c r="AB30" s="18">
        <v>73</v>
      </c>
      <c r="AC30" s="18">
        <v>34</v>
      </c>
      <c r="AD30" s="18">
        <v>58</v>
      </c>
      <c r="AE30" s="18">
        <v>74</v>
      </c>
      <c r="AF30" s="18">
        <v>85</v>
      </c>
      <c r="AG30" s="18">
        <v>67</v>
      </c>
      <c r="AH30" s="18">
        <v>69</v>
      </c>
      <c r="AI30" s="18">
        <v>11</v>
      </c>
      <c r="AJ30" s="18">
        <v>28</v>
      </c>
      <c r="AK30" s="18">
        <v>34</v>
      </c>
      <c r="AL30" s="18">
        <v>62</v>
      </c>
      <c r="AM30" s="18">
        <v>24</v>
      </c>
      <c r="AN30" s="18">
        <v>21</v>
      </c>
      <c r="AO30" s="18">
        <v>102</v>
      </c>
      <c r="AP30" s="18">
        <v>105</v>
      </c>
      <c r="AQ30" s="18">
        <v>33</v>
      </c>
      <c r="AR30" s="18">
        <v>58</v>
      </c>
      <c r="AS30" s="18">
        <v>68</v>
      </c>
      <c r="AT30" s="18">
        <v>144</v>
      </c>
      <c r="AU30" s="18">
        <v>78</v>
      </c>
      <c r="AV30" s="18">
        <v>95</v>
      </c>
      <c r="AW30" s="18">
        <v>182</v>
      </c>
      <c r="AX30" s="18">
        <v>80</v>
      </c>
      <c r="AY30" s="18">
        <v>93</v>
      </c>
      <c r="AZ30" s="18">
        <v>85</v>
      </c>
      <c r="BA30" s="18">
        <v>125</v>
      </c>
      <c r="BB30" s="18">
        <v>166</v>
      </c>
      <c r="BC30" s="18">
        <v>138</v>
      </c>
      <c r="BD30" s="18">
        <v>88</v>
      </c>
      <c r="BE30" s="18"/>
      <c r="BF30" s="18"/>
      <c r="BG30" s="18"/>
      <c r="BH30" s="18"/>
      <c r="BI30" s="18"/>
      <c r="BJ30" s="14"/>
    </row>
    <row r="31" spans="1:62" x14ac:dyDescent="0.35">
      <c r="A31" s="4"/>
      <c r="B31" s="13" t="s">
        <v>15</v>
      </c>
      <c r="C31" s="14">
        <f t="shared" si="2"/>
        <v>99.409090909090907</v>
      </c>
      <c r="D31" s="14">
        <f t="shared" si="3"/>
        <v>84.5</v>
      </c>
      <c r="E31" s="14">
        <f t="shared" si="0"/>
        <v>22</v>
      </c>
      <c r="F31" s="14">
        <f t="shared" si="1"/>
        <v>186</v>
      </c>
      <c r="G31" s="15">
        <f t="shared" si="4"/>
        <v>10</v>
      </c>
      <c r="H31" s="15">
        <f t="shared" si="5"/>
        <v>10</v>
      </c>
      <c r="I31" s="15">
        <f t="shared" si="6"/>
        <v>10</v>
      </c>
      <c r="J31" s="15">
        <f t="shared" si="7"/>
        <v>10</v>
      </c>
      <c r="K31" s="15">
        <f t="shared" si="8"/>
        <v>4</v>
      </c>
      <c r="L31" s="16">
        <f t="shared" si="9"/>
        <v>1</v>
      </c>
      <c r="M31" s="18">
        <v>136</v>
      </c>
      <c r="N31" s="18">
        <v>186</v>
      </c>
      <c r="O31" s="18">
        <v>166</v>
      </c>
      <c r="P31" s="18">
        <v>151</v>
      </c>
      <c r="Q31" s="18">
        <v>127</v>
      </c>
      <c r="R31" s="18">
        <v>174</v>
      </c>
      <c r="S31" s="18">
        <v>131</v>
      </c>
      <c r="T31" s="18">
        <v>151</v>
      </c>
      <c r="U31" s="18">
        <v>162</v>
      </c>
      <c r="V31" s="18">
        <v>104</v>
      </c>
      <c r="W31" s="18">
        <v>76</v>
      </c>
      <c r="X31" s="18">
        <v>65</v>
      </c>
      <c r="Y31" s="18">
        <v>76</v>
      </c>
      <c r="Z31" s="18">
        <v>74</v>
      </c>
      <c r="AA31" s="18">
        <v>48</v>
      </c>
      <c r="AB31" s="18">
        <v>96</v>
      </c>
      <c r="AC31" s="18">
        <v>72</v>
      </c>
      <c r="AD31" s="18">
        <v>68</v>
      </c>
      <c r="AE31" s="18">
        <v>125</v>
      </c>
      <c r="AF31" s="18">
        <v>55</v>
      </c>
      <c r="AG31" s="18">
        <v>79</v>
      </c>
      <c r="AH31" s="18">
        <v>67</v>
      </c>
      <c r="AI31" s="18">
        <v>22</v>
      </c>
      <c r="AJ31" s="18">
        <v>75</v>
      </c>
      <c r="AK31" s="18">
        <v>80</v>
      </c>
      <c r="AL31" s="18">
        <v>75</v>
      </c>
      <c r="AM31" s="18">
        <v>80</v>
      </c>
      <c r="AN31" s="18">
        <v>44</v>
      </c>
      <c r="AO31" s="18">
        <v>60</v>
      </c>
      <c r="AP31" s="18">
        <v>113</v>
      </c>
      <c r="AQ31" s="18">
        <v>51</v>
      </c>
      <c r="AR31" s="18">
        <v>56</v>
      </c>
      <c r="AS31" s="18">
        <v>60</v>
      </c>
      <c r="AT31" s="18">
        <v>70</v>
      </c>
      <c r="AU31" s="18">
        <v>54</v>
      </c>
      <c r="AV31" s="18">
        <v>89</v>
      </c>
      <c r="AW31" s="18">
        <v>99</v>
      </c>
      <c r="AX31" s="18">
        <v>170</v>
      </c>
      <c r="AY31" s="18">
        <v>143</v>
      </c>
      <c r="AZ31" s="18">
        <v>93</v>
      </c>
      <c r="BA31" s="18">
        <v>145</v>
      </c>
      <c r="BB31" s="18">
        <v>137</v>
      </c>
      <c r="BC31" s="18">
        <v>153</v>
      </c>
      <c r="BD31" s="18">
        <v>116</v>
      </c>
      <c r="BE31" s="18"/>
      <c r="BF31" s="18"/>
      <c r="BG31" s="18"/>
      <c r="BH31" s="18"/>
      <c r="BI31" s="18"/>
      <c r="BJ31" s="14"/>
    </row>
    <row r="32" spans="1:62" x14ac:dyDescent="0.35">
      <c r="A32" s="4"/>
      <c r="B32" s="13" t="s">
        <v>16</v>
      </c>
      <c r="C32" s="14">
        <f t="shared" si="2"/>
        <v>36.863636363636367</v>
      </c>
      <c r="D32" s="14">
        <f t="shared" si="3"/>
        <v>26.5</v>
      </c>
      <c r="E32" s="14">
        <f t="shared" si="0"/>
        <v>3</v>
      </c>
      <c r="F32" s="14">
        <f t="shared" si="1"/>
        <v>105</v>
      </c>
      <c r="G32" s="15">
        <f t="shared" si="4"/>
        <v>10</v>
      </c>
      <c r="H32" s="15">
        <f t="shared" si="5"/>
        <v>10</v>
      </c>
      <c r="I32" s="15">
        <f t="shared" si="6"/>
        <v>10</v>
      </c>
      <c r="J32" s="15">
        <f t="shared" si="7"/>
        <v>10</v>
      </c>
      <c r="K32" s="15">
        <f t="shared" si="8"/>
        <v>4</v>
      </c>
      <c r="L32" s="16">
        <f t="shared" si="9"/>
        <v>1</v>
      </c>
      <c r="M32" s="18">
        <v>3</v>
      </c>
      <c r="N32" s="18">
        <v>18</v>
      </c>
      <c r="O32" s="18">
        <v>14</v>
      </c>
      <c r="P32" s="18">
        <v>34</v>
      </c>
      <c r="Q32" s="18">
        <v>39</v>
      </c>
      <c r="R32" s="18">
        <v>40</v>
      </c>
      <c r="S32" s="18">
        <v>38</v>
      </c>
      <c r="T32" s="18">
        <v>42</v>
      </c>
      <c r="U32" s="18">
        <v>50</v>
      </c>
      <c r="V32" s="18">
        <v>102</v>
      </c>
      <c r="W32" s="18">
        <v>22</v>
      </c>
      <c r="X32" s="18">
        <v>43</v>
      </c>
      <c r="Y32" s="18">
        <v>51</v>
      </c>
      <c r="Z32" s="18">
        <v>78</v>
      </c>
      <c r="AA32" s="18">
        <v>13</v>
      </c>
      <c r="AB32" s="18">
        <v>75</v>
      </c>
      <c r="AC32" s="18">
        <v>79</v>
      </c>
      <c r="AD32" s="18">
        <v>68</v>
      </c>
      <c r="AE32" s="18">
        <v>51</v>
      </c>
      <c r="AF32" s="18">
        <v>21</v>
      </c>
      <c r="AG32" s="18">
        <v>16</v>
      </c>
      <c r="AH32" s="18">
        <v>17</v>
      </c>
      <c r="AI32" s="18">
        <v>25</v>
      </c>
      <c r="AJ32" s="18">
        <v>21</v>
      </c>
      <c r="AK32" s="18">
        <v>15</v>
      </c>
      <c r="AL32" s="18">
        <v>10</v>
      </c>
      <c r="AM32" s="18">
        <v>23</v>
      </c>
      <c r="AN32" s="18">
        <v>20</v>
      </c>
      <c r="AO32" s="18">
        <v>8</v>
      </c>
      <c r="AP32" s="18">
        <v>12</v>
      </c>
      <c r="AQ32" s="18">
        <v>5</v>
      </c>
      <c r="AR32" s="18">
        <v>20</v>
      </c>
      <c r="AS32" s="18">
        <v>18</v>
      </c>
      <c r="AT32" s="18">
        <v>14</v>
      </c>
      <c r="AU32" s="18">
        <v>18</v>
      </c>
      <c r="AV32" s="18">
        <v>47</v>
      </c>
      <c r="AW32" s="18">
        <v>15</v>
      </c>
      <c r="AX32" s="18">
        <v>28</v>
      </c>
      <c r="AY32" s="18">
        <v>56</v>
      </c>
      <c r="AZ32" s="18">
        <v>81</v>
      </c>
      <c r="BA32" s="18">
        <v>68</v>
      </c>
      <c r="BB32" s="18">
        <v>54</v>
      </c>
      <c r="BC32" s="18">
        <v>105</v>
      </c>
      <c r="BD32" s="18">
        <v>45</v>
      </c>
      <c r="BE32" s="18"/>
      <c r="BF32" s="18"/>
      <c r="BG32" s="18"/>
      <c r="BH32" s="18"/>
      <c r="BI32" s="18"/>
      <c r="BJ32" s="14"/>
    </row>
    <row r="33" spans="1:62" x14ac:dyDescent="0.35">
      <c r="A33" s="4"/>
      <c r="B33" s="13" t="s">
        <v>17</v>
      </c>
      <c r="C33" s="14">
        <f t="shared" si="2"/>
        <v>39.386363636363633</v>
      </c>
      <c r="D33" s="14">
        <f t="shared" si="3"/>
        <v>38</v>
      </c>
      <c r="E33" s="14">
        <f t="shared" si="0"/>
        <v>0</v>
      </c>
      <c r="F33" s="14">
        <f t="shared" si="1"/>
        <v>85</v>
      </c>
      <c r="G33" s="15">
        <f t="shared" si="4"/>
        <v>9</v>
      </c>
      <c r="H33" s="15">
        <f t="shared" si="5"/>
        <v>10</v>
      </c>
      <c r="I33" s="15">
        <f t="shared" si="6"/>
        <v>10</v>
      </c>
      <c r="J33" s="15">
        <f t="shared" si="7"/>
        <v>10</v>
      </c>
      <c r="K33" s="15">
        <f t="shared" si="8"/>
        <v>4</v>
      </c>
      <c r="L33" s="16">
        <f t="shared" si="9"/>
        <v>0.97727272727272729</v>
      </c>
      <c r="M33" s="18">
        <v>0</v>
      </c>
      <c r="N33" s="18">
        <v>6</v>
      </c>
      <c r="O33" s="18">
        <v>18</v>
      </c>
      <c r="P33" s="18">
        <v>26</v>
      </c>
      <c r="Q33" s="18">
        <v>19</v>
      </c>
      <c r="R33" s="18">
        <v>60</v>
      </c>
      <c r="S33" s="18">
        <v>20</v>
      </c>
      <c r="T33" s="18">
        <v>59</v>
      </c>
      <c r="U33" s="18">
        <v>36</v>
      </c>
      <c r="V33" s="18">
        <v>11</v>
      </c>
      <c r="W33" s="18">
        <v>7</v>
      </c>
      <c r="X33" s="18">
        <v>10</v>
      </c>
      <c r="Y33" s="18">
        <v>42</v>
      </c>
      <c r="Z33" s="18">
        <v>25</v>
      </c>
      <c r="AA33" s="18">
        <v>11</v>
      </c>
      <c r="AB33" s="18">
        <v>59</v>
      </c>
      <c r="AC33" s="18">
        <v>82</v>
      </c>
      <c r="AD33" s="18">
        <v>36</v>
      </c>
      <c r="AE33" s="18">
        <v>67</v>
      </c>
      <c r="AF33" s="18">
        <v>45</v>
      </c>
      <c r="AG33" s="18">
        <v>44</v>
      </c>
      <c r="AH33" s="18">
        <v>41</v>
      </c>
      <c r="AI33" s="18">
        <v>25</v>
      </c>
      <c r="AJ33" s="18">
        <v>37</v>
      </c>
      <c r="AK33" s="18">
        <v>52</v>
      </c>
      <c r="AL33" s="18">
        <v>45</v>
      </c>
      <c r="AM33" s="18">
        <v>69</v>
      </c>
      <c r="AN33" s="18">
        <v>29</v>
      </c>
      <c r="AO33" s="18">
        <v>25</v>
      </c>
      <c r="AP33" s="18">
        <v>42</v>
      </c>
      <c r="AQ33" s="18">
        <v>55</v>
      </c>
      <c r="AR33" s="18">
        <v>48</v>
      </c>
      <c r="AS33" s="18">
        <v>49</v>
      </c>
      <c r="AT33" s="18">
        <v>39</v>
      </c>
      <c r="AU33" s="18">
        <v>28</v>
      </c>
      <c r="AV33" s="18">
        <v>24</v>
      </c>
      <c r="AW33" s="18">
        <v>65</v>
      </c>
      <c r="AX33" s="18">
        <v>40</v>
      </c>
      <c r="AY33" s="18">
        <v>35</v>
      </c>
      <c r="AZ33" s="18">
        <v>72</v>
      </c>
      <c r="BA33" s="18">
        <v>76</v>
      </c>
      <c r="BB33" s="18">
        <v>85</v>
      </c>
      <c r="BC33" s="18">
        <v>34</v>
      </c>
      <c r="BD33" s="18">
        <v>35</v>
      </c>
      <c r="BE33" s="18"/>
      <c r="BF33" s="18"/>
      <c r="BG33" s="18"/>
      <c r="BH33" s="18"/>
      <c r="BI33" s="18"/>
      <c r="BJ33" s="14"/>
    </row>
    <row r="34" spans="1:62" x14ac:dyDescent="0.35">
      <c r="A34" s="4"/>
      <c r="B34" s="13" t="s">
        <v>18</v>
      </c>
      <c r="C34" s="14">
        <f t="shared" si="2"/>
        <v>145.95454545454547</v>
      </c>
      <c r="D34" s="14">
        <f t="shared" si="3"/>
        <v>112</v>
      </c>
      <c r="E34" s="14">
        <f t="shared" si="0"/>
        <v>38</v>
      </c>
      <c r="F34" s="14">
        <f t="shared" si="1"/>
        <v>417</v>
      </c>
      <c r="G34" s="15">
        <f t="shared" si="4"/>
        <v>10</v>
      </c>
      <c r="H34" s="15">
        <f t="shared" si="5"/>
        <v>10</v>
      </c>
      <c r="I34" s="15">
        <f t="shared" si="6"/>
        <v>10</v>
      </c>
      <c r="J34" s="15">
        <f t="shared" si="7"/>
        <v>10</v>
      </c>
      <c r="K34" s="15">
        <f t="shared" si="8"/>
        <v>4</v>
      </c>
      <c r="L34" s="16">
        <f t="shared" si="9"/>
        <v>1</v>
      </c>
      <c r="M34" s="18">
        <v>38</v>
      </c>
      <c r="N34" s="18">
        <v>76</v>
      </c>
      <c r="O34" s="18">
        <v>173</v>
      </c>
      <c r="P34" s="18">
        <v>247</v>
      </c>
      <c r="Q34" s="18">
        <v>125</v>
      </c>
      <c r="R34" s="18">
        <v>164</v>
      </c>
      <c r="S34" s="18">
        <v>45</v>
      </c>
      <c r="T34" s="18">
        <v>140</v>
      </c>
      <c r="U34" s="18">
        <v>104</v>
      </c>
      <c r="V34" s="18">
        <v>64</v>
      </c>
      <c r="W34" s="18">
        <v>263</v>
      </c>
      <c r="X34" s="18">
        <v>56</v>
      </c>
      <c r="Y34" s="18">
        <v>400</v>
      </c>
      <c r="Z34" s="18">
        <v>214</v>
      </c>
      <c r="AA34" s="18">
        <v>73</v>
      </c>
      <c r="AB34" s="18">
        <v>195</v>
      </c>
      <c r="AC34" s="18">
        <v>209</v>
      </c>
      <c r="AD34" s="18">
        <v>156</v>
      </c>
      <c r="AE34" s="18">
        <v>347</v>
      </c>
      <c r="AF34" s="18">
        <v>230</v>
      </c>
      <c r="AG34" s="18">
        <v>417</v>
      </c>
      <c r="AH34" s="18">
        <v>331</v>
      </c>
      <c r="AI34" s="18">
        <v>148</v>
      </c>
      <c r="AJ34" s="18">
        <v>221</v>
      </c>
      <c r="AK34" s="18">
        <v>74</v>
      </c>
      <c r="AL34" s="18">
        <v>264</v>
      </c>
      <c r="AM34" s="18">
        <v>180</v>
      </c>
      <c r="AN34" s="18">
        <v>149</v>
      </c>
      <c r="AO34" s="18">
        <v>161</v>
      </c>
      <c r="AP34" s="18">
        <v>80</v>
      </c>
      <c r="AQ34" s="18">
        <v>112</v>
      </c>
      <c r="AR34" s="18">
        <v>81</v>
      </c>
      <c r="AS34" s="18">
        <v>59</v>
      </c>
      <c r="AT34" s="18">
        <v>85</v>
      </c>
      <c r="AU34" s="18">
        <v>55</v>
      </c>
      <c r="AV34" s="18">
        <v>71</v>
      </c>
      <c r="AW34" s="18">
        <v>99</v>
      </c>
      <c r="AX34" s="18">
        <v>70</v>
      </c>
      <c r="AY34" s="18">
        <v>54</v>
      </c>
      <c r="AZ34" s="18">
        <v>61</v>
      </c>
      <c r="BA34" s="18">
        <v>96</v>
      </c>
      <c r="BB34" s="18">
        <v>112</v>
      </c>
      <c r="BC34" s="18">
        <v>81</v>
      </c>
      <c r="BD34" s="18">
        <v>42</v>
      </c>
      <c r="BE34" s="18"/>
      <c r="BF34" s="18"/>
      <c r="BG34" s="18"/>
      <c r="BH34" s="18"/>
      <c r="BI34" s="18"/>
      <c r="BJ34" s="14"/>
    </row>
    <row r="35" spans="1:62" x14ac:dyDescent="0.35">
      <c r="A35" s="4"/>
      <c r="B35" s="13" t="s">
        <v>184</v>
      </c>
      <c r="C35" s="14">
        <f t="shared" ref="C35" si="28">IF(COUNT(M35:BJ35)&gt;0,AVERAGE(M35:BJ35),"")</f>
        <v>2.2727272727272728E-2</v>
      </c>
      <c r="D35" s="14">
        <f t="shared" ref="D35" si="29">IF(COUNT(M35:BJ35)&gt;0,MEDIAN(M35:BJ35),"")</f>
        <v>0</v>
      </c>
      <c r="E35" s="14">
        <f t="shared" ref="E35" si="30">MIN(M35:BJ35)</f>
        <v>0</v>
      </c>
      <c r="F35" s="14">
        <f t="shared" ref="F35" si="31">MAX(M35:BJ35)</f>
        <v>1</v>
      </c>
      <c r="G35" s="15">
        <f t="shared" ref="G35" si="32">COUNTIF(M35:V35,"&gt;0")</f>
        <v>0</v>
      </c>
      <c r="H35" s="15">
        <f t="shared" ref="H35" si="33">COUNTIF(W35:AF35,"&gt;0")</f>
        <v>0</v>
      </c>
      <c r="I35" s="15">
        <f t="shared" ref="I35" si="34">COUNTIF(AG35:AP35,"&gt;0")</f>
        <v>0</v>
      </c>
      <c r="J35" s="15">
        <f t="shared" ref="J35" si="35">COUNTIF(AQ35:AZ35,"&gt;0")</f>
        <v>0</v>
      </c>
      <c r="K35" s="15">
        <f t="shared" ref="K35" si="36">COUNTIF(BA35:BJ35,"&gt;0")</f>
        <v>1</v>
      </c>
      <c r="L35" s="16">
        <f t="shared" ref="L35" si="37">COUNTIF(M35:BJ35,"&gt;0")/COUNTA(M35:BJ35)</f>
        <v>2.2727272727272728E-2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1</v>
      </c>
      <c r="BD35" s="18">
        <v>0</v>
      </c>
      <c r="BE35" s="18"/>
      <c r="BF35" s="18"/>
      <c r="BG35" s="18"/>
      <c r="BH35" s="18"/>
      <c r="BI35" s="18"/>
      <c r="BJ35" s="14"/>
    </row>
    <row r="36" spans="1:62" x14ac:dyDescent="0.35">
      <c r="A36" s="4"/>
      <c r="B36" s="13" t="s">
        <v>19</v>
      </c>
      <c r="C36" s="14">
        <f t="shared" si="2"/>
        <v>1</v>
      </c>
      <c r="D36" s="14">
        <f t="shared" si="3"/>
        <v>0</v>
      </c>
      <c r="E36" s="14">
        <f t="shared" si="0"/>
        <v>0</v>
      </c>
      <c r="F36" s="14">
        <f t="shared" si="1"/>
        <v>15</v>
      </c>
      <c r="G36" s="15">
        <f t="shared" si="4"/>
        <v>4</v>
      </c>
      <c r="H36" s="15">
        <f t="shared" si="5"/>
        <v>0</v>
      </c>
      <c r="I36" s="15">
        <f t="shared" si="6"/>
        <v>2</v>
      </c>
      <c r="J36" s="15">
        <f t="shared" si="7"/>
        <v>1</v>
      </c>
      <c r="K36" s="15">
        <f t="shared" si="8"/>
        <v>2</v>
      </c>
      <c r="L36" s="16">
        <f t="shared" si="9"/>
        <v>0.20454545454545456</v>
      </c>
      <c r="M36" s="18">
        <v>2</v>
      </c>
      <c r="N36" s="18">
        <v>0</v>
      </c>
      <c r="O36" s="18">
        <v>0</v>
      </c>
      <c r="P36" s="18">
        <v>0</v>
      </c>
      <c r="Q36" s="18">
        <v>0</v>
      </c>
      <c r="R36" s="18">
        <v>12</v>
      </c>
      <c r="S36" s="18">
        <v>0</v>
      </c>
      <c r="T36" s="18">
        <v>15</v>
      </c>
      <c r="U36" s="18">
        <v>2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1</v>
      </c>
      <c r="AI36" s="18">
        <v>0</v>
      </c>
      <c r="AJ36" s="18">
        <v>6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2</v>
      </c>
      <c r="AY36" s="18">
        <v>0</v>
      </c>
      <c r="AZ36" s="18">
        <v>0</v>
      </c>
      <c r="BA36" s="18">
        <v>2</v>
      </c>
      <c r="BB36" s="18">
        <v>0</v>
      </c>
      <c r="BC36" s="18">
        <v>2</v>
      </c>
      <c r="BD36" s="18">
        <v>0</v>
      </c>
      <c r="BE36" s="18"/>
      <c r="BF36" s="18"/>
      <c r="BG36" s="18"/>
      <c r="BH36" s="18"/>
      <c r="BI36" s="18"/>
      <c r="BJ36" s="14"/>
    </row>
    <row r="37" spans="1:62" x14ac:dyDescent="0.35">
      <c r="A37" s="4"/>
      <c r="B37" s="13" t="s">
        <v>24</v>
      </c>
      <c r="C37" s="14">
        <f t="shared" si="2"/>
        <v>1082.9772727272727</v>
      </c>
      <c r="D37" s="14">
        <f t="shared" si="3"/>
        <v>785.5</v>
      </c>
      <c r="E37" s="14">
        <f t="shared" si="0"/>
        <v>201</v>
      </c>
      <c r="F37" s="14">
        <f t="shared" si="1"/>
        <v>4401</v>
      </c>
      <c r="G37" s="15">
        <f t="shared" si="4"/>
        <v>10</v>
      </c>
      <c r="H37" s="15">
        <f t="shared" si="5"/>
        <v>10</v>
      </c>
      <c r="I37" s="15">
        <f t="shared" si="6"/>
        <v>10</v>
      </c>
      <c r="J37" s="15">
        <f t="shared" si="7"/>
        <v>10</v>
      </c>
      <c r="K37" s="15">
        <f t="shared" si="8"/>
        <v>4</v>
      </c>
      <c r="L37" s="16">
        <f t="shared" si="9"/>
        <v>1</v>
      </c>
      <c r="M37" s="18">
        <v>605</v>
      </c>
      <c r="N37" s="18">
        <v>757</v>
      </c>
      <c r="O37" s="18">
        <v>497</v>
      </c>
      <c r="P37" s="18">
        <v>309</v>
      </c>
      <c r="Q37" s="18">
        <v>384</v>
      </c>
      <c r="R37" s="18">
        <v>201</v>
      </c>
      <c r="S37" s="18">
        <v>505</v>
      </c>
      <c r="T37" s="18">
        <v>444</v>
      </c>
      <c r="U37" s="18">
        <v>663</v>
      </c>
      <c r="V37" s="18">
        <v>672</v>
      </c>
      <c r="W37" s="18">
        <v>654</v>
      </c>
      <c r="X37" s="18">
        <v>630</v>
      </c>
      <c r="Y37" s="18">
        <v>340</v>
      </c>
      <c r="Z37" s="18">
        <v>388</v>
      </c>
      <c r="AA37" s="18">
        <v>352</v>
      </c>
      <c r="AB37" s="18">
        <v>702</v>
      </c>
      <c r="AC37" s="18">
        <v>579</v>
      </c>
      <c r="AD37" s="18">
        <v>1003</v>
      </c>
      <c r="AE37" s="18">
        <v>1554</v>
      </c>
      <c r="AF37" s="18">
        <v>1987</v>
      </c>
      <c r="AG37" s="18">
        <v>1697</v>
      </c>
      <c r="AH37" s="18">
        <v>2483</v>
      </c>
      <c r="AI37" s="18">
        <v>1543</v>
      </c>
      <c r="AJ37" s="18">
        <v>4401</v>
      </c>
      <c r="AK37" s="18">
        <v>2902</v>
      </c>
      <c r="AL37" s="18">
        <v>1965</v>
      </c>
      <c r="AM37" s="18">
        <v>2293</v>
      </c>
      <c r="AN37" s="18">
        <v>1686</v>
      </c>
      <c r="AO37" s="18">
        <v>1288</v>
      </c>
      <c r="AP37" s="18">
        <v>1582</v>
      </c>
      <c r="AQ37" s="18">
        <v>814</v>
      </c>
      <c r="AR37" s="18">
        <v>1022</v>
      </c>
      <c r="AS37" s="18">
        <v>914</v>
      </c>
      <c r="AT37" s="18">
        <v>720</v>
      </c>
      <c r="AU37" s="18">
        <v>997</v>
      </c>
      <c r="AV37" s="18">
        <v>1086</v>
      </c>
      <c r="AW37" s="18">
        <v>1129</v>
      </c>
      <c r="AX37" s="18">
        <v>1347</v>
      </c>
      <c r="AY37" s="18">
        <v>1048</v>
      </c>
      <c r="AZ37" s="18">
        <v>936</v>
      </c>
      <c r="BA37" s="18">
        <v>657</v>
      </c>
      <c r="BB37" s="18">
        <v>699</v>
      </c>
      <c r="BC37" s="18">
        <v>546</v>
      </c>
      <c r="BD37" s="18">
        <v>670</v>
      </c>
      <c r="BE37" s="18"/>
      <c r="BF37" s="18"/>
      <c r="BG37" s="18"/>
      <c r="BH37" s="18"/>
      <c r="BI37" s="18"/>
      <c r="BJ37" s="14"/>
    </row>
    <row r="38" spans="1:62" x14ac:dyDescent="0.35">
      <c r="A38" s="4"/>
      <c r="B38" s="13" t="s">
        <v>21</v>
      </c>
      <c r="C38" s="14">
        <f t="shared" ref="C38" si="38">IF(COUNT(M38:BJ38)&gt;0,AVERAGE(M38:BJ38),"")</f>
        <v>111.31818181818181</v>
      </c>
      <c r="D38" s="14">
        <f t="shared" ref="D38" si="39">IF(COUNT(M38:BJ38)&gt;0,MEDIAN(M38:BJ38),"")</f>
        <v>98</v>
      </c>
      <c r="E38" s="14">
        <f t="shared" ref="E38" si="40">MIN(M38:BJ38)</f>
        <v>7</v>
      </c>
      <c r="F38" s="14">
        <f t="shared" ref="F38" si="41">MAX(M38:BJ38)</f>
        <v>282</v>
      </c>
      <c r="G38" s="15">
        <f t="shared" ref="G38" si="42">COUNTIF(M38:V38,"&gt;0")</f>
        <v>10</v>
      </c>
      <c r="H38" s="15">
        <f t="shared" ref="H38" si="43">COUNTIF(W38:AF38,"&gt;0")</f>
        <v>10</v>
      </c>
      <c r="I38" s="15">
        <f t="shared" ref="I38" si="44">COUNTIF(AG38:AP38,"&gt;0")</f>
        <v>10</v>
      </c>
      <c r="J38" s="15">
        <f t="shared" ref="J38" si="45">COUNTIF(AQ38:AZ38,"&gt;0")</f>
        <v>10</v>
      </c>
      <c r="K38" s="15">
        <f t="shared" si="8"/>
        <v>4</v>
      </c>
      <c r="L38" s="16">
        <f t="shared" ref="L38" si="46">COUNTIF(M38:BJ38,"&gt;0")/COUNTA(M38:BJ38)</f>
        <v>1</v>
      </c>
      <c r="M38" s="18">
        <v>57</v>
      </c>
      <c r="N38" s="18">
        <v>248</v>
      </c>
      <c r="O38" s="18">
        <v>173</v>
      </c>
      <c r="P38" s="18">
        <v>282</v>
      </c>
      <c r="Q38" s="18">
        <v>219</v>
      </c>
      <c r="R38" s="18">
        <v>118</v>
      </c>
      <c r="S38" s="18">
        <v>77</v>
      </c>
      <c r="T38" s="18">
        <v>98</v>
      </c>
      <c r="U38" s="18">
        <v>171</v>
      </c>
      <c r="V38" s="18">
        <v>112</v>
      </c>
      <c r="W38" s="18">
        <v>240</v>
      </c>
      <c r="X38" s="18">
        <v>148</v>
      </c>
      <c r="Y38" s="18">
        <v>129</v>
      </c>
      <c r="Z38" s="18">
        <v>38</v>
      </c>
      <c r="AA38" s="18">
        <v>77</v>
      </c>
      <c r="AB38" s="18">
        <v>161</v>
      </c>
      <c r="AC38" s="18">
        <v>100</v>
      </c>
      <c r="AD38" s="18">
        <v>73</v>
      </c>
      <c r="AE38" s="18">
        <v>223</v>
      </c>
      <c r="AF38" s="18">
        <v>190</v>
      </c>
      <c r="AG38" s="18">
        <v>243</v>
      </c>
      <c r="AH38" s="18">
        <v>149</v>
      </c>
      <c r="AI38" s="18">
        <v>96</v>
      </c>
      <c r="AJ38" s="18">
        <v>197</v>
      </c>
      <c r="AK38" s="18">
        <v>66</v>
      </c>
      <c r="AL38" s="18">
        <v>156</v>
      </c>
      <c r="AM38" s="18">
        <v>111</v>
      </c>
      <c r="AN38" s="18">
        <v>208</v>
      </c>
      <c r="AO38" s="18">
        <v>8</v>
      </c>
      <c r="AP38" s="18">
        <v>61</v>
      </c>
      <c r="AQ38" s="18">
        <v>41</v>
      </c>
      <c r="AR38" s="18">
        <v>32</v>
      </c>
      <c r="AS38" s="18">
        <v>105</v>
      </c>
      <c r="AT38" s="18">
        <v>7</v>
      </c>
      <c r="AU38" s="18">
        <v>62</v>
      </c>
      <c r="AV38" s="18">
        <v>46</v>
      </c>
      <c r="AW38" s="18">
        <v>96</v>
      </c>
      <c r="AX38" s="18">
        <v>98</v>
      </c>
      <c r="AY38" s="18">
        <v>54</v>
      </c>
      <c r="AZ38" s="18">
        <v>15</v>
      </c>
      <c r="BA38" s="18">
        <v>27</v>
      </c>
      <c r="BB38" s="18">
        <v>28</v>
      </c>
      <c r="BC38" s="18">
        <v>7</v>
      </c>
      <c r="BD38" s="18">
        <v>51</v>
      </c>
      <c r="BE38" s="18"/>
      <c r="BF38" s="18"/>
      <c r="BG38" s="18"/>
      <c r="BH38" s="18"/>
      <c r="BI38" s="18"/>
      <c r="BJ38" s="14"/>
    </row>
    <row r="39" spans="1:62" x14ac:dyDescent="0.35">
      <c r="A39" s="4"/>
      <c r="B39" s="13" t="s">
        <v>20</v>
      </c>
      <c r="C39" s="14">
        <f t="shared" si="2"/>
        <v>17.295454545454547</v>
      </c>
      <c r="D39" s="14">
        <f t="shared" si="3"/>
        <v>5</v>
      </c>
      <c r="E39" s="14">
        <f t="shared" si="0"/>
        <v>0</v>
      </c>
      <c r="F39" s="14">
        <f t="shared" si="1"/>
        <v>253</v>
      </c>
      <c r="G39" s="15">
        <f t="shared" si="4"/>
        <v>8</v>
      </c>
      <c r="H39" s="15">
        <f t="shared" si="5"/>
        <v>9</v>
      </c>
      <c r="I39" s="15">
        <f t="shared" si="6"/>
        <v>10</v>
      </c>
      <c r="J39" s="15">
        <f t="shared" si="7"/>
        <v>3</v>
      </c>
      <c r="K39" s="15">
        <f t="shared" si="8"/>
        <v>1</v>
      </c>
      <c r="L39" s="16">
        <f t="shared" si="9"/>
        <v>0.70454545454545459</v>
      </c>
      <c r="M39" s="18">
        <v>4</v>
      </c>
      <c r="N39" s="18">
        <v>253</v>
      </c>
      <c r="O39" s="18">
        <v>35</v>
      </c>
      <c r="P39" s="18">
        <v>57</v>
      </c>
      <c r="Q39" s="18">
        <v>22</v>
      </c>
      <c r="R39" s="18">
        <v>11</v>
      </c>
      <c r="S39" s="18">
        <v>0</v>
      </c>
      <c r="T39" s="18">
        <v>5</v>
      </c>
      <c r="U39" s="18">
        <v>65</v>
      </c>
      <c r="V39" s="18">
        <v>0</v>
      </c>
      <c r="W39" s="18">
        <v>25</v>
      </c>
      <c r="X39" s="18">
        <v>13</v>
      </c>
      <c r="Y39" s="18">
        <v>33</v>
      </c>
      <c r="Z39" s="18">
        <v>0</v>
      </c>
      <c r="AA39" s="18">
        <v>14</v>
      </c>
      <c r="AB39" s="18">
        <v>6</v>
      </c>
      <c r="AC39" s="18">
        <v>17</v>
      </c>
      <c r="AD39" s="18">
        <v>2</v>
      </c>
      <c r="AE39" s="18">
        <v>29</v>
      </c>
      <c r="AF39" s="18">
        <v>6</v>
      </c>
      <c r="AG39" s="18">
        <v>6</v>
      </c>
      <c r="AH39" s="18">
        <v>5</v>
      </c>
      <c r="AI39" s="18">
        <v>3</v>
      </c>
      <c r="AJ39" s="18">
        <v>53</v>
      </c>
      <c r="AK39" s="18">
        <v>7</v>
      </c>
      <c r="AL39" s="18">
        <v>5</v>
      </c>
      <c r="AM39" s="18">
        <v>3</v>
      </c>
      <c r="AN39" s="18">
        <v>5</v>
      </c>
      <c r="AO39" s="18">
        <v>3</v>
      </c>
      <c r="AP39" s="18">
        <v>6</v>
      </c>
      <c r="AQ39" s="18">
        <v>0</v>
      </c>
      <c r="AR39" s="18">
        <v>0</v>
      </c>
      <c r="AS39" s="18">
        <v>23</v>
      </c>
      <c r="AT39" s="18">
        <v>0</v>
      </c>
      <c r="AU39" s="18">
        <v>0</v>
      </c>
      <c r="AV39" s="18">
        <v>4</v>
      </c>
      <c r="AW39" s="18">
        <v>0</v>
      </c>
      <c r="AX39" s="18">
        <v>0</v>
      </c>
      <c r="AY39" s="18">
        <v>0</v>
      </c>
      <c r="AZ39" s="18">
        <v>37</v>
      </c>
      <c r="BA39" s="18">
        <v>0</v>
      </c>
      <c r="BB39" s="18">
        <v>4</v>
      </c>
      <c r="BC39" s="18">
        <v>0</v>
      </c>
      <c r="BD39" s="18">
        <v>0</v>
      </c>
      <c r="BE39" s="18"/>
      <c r="BF39" s="18"/>
      <c r="BG39" s="18"/>
      <c r="BH39" s="18"/>
      <c r="BI39" s="18"/>
      <c r="BJ39" s="14"/>
    </row>
    <row r="40" spans="1:62" x14ac:dyDescent="0.35">
      <c r="A40" s="4"/>
      <c r="B40" s="13" t="s">
        <v>22</v>
      </c>
      <c r="C40" s="14">
        <f t="shared" si="2"/>
        <v>1.8181818181818181</v>
      </c>
      <c r="D40" s="14">
        <f t="shared" si="3"/>
        <v>1</v>
      </c>
      <c r="E40" s="14">
        <f t="shared" si="0"/>
        <v>0</v>
      </c>
      <c r="F40" s="14">
        <f t="shared" si="1"/>
        <v>12</v>
      </c>
      <c r="G40" s="15">
        <f t="shared" si="4"/>
        <v>10</v>
      </c>
      <c r="H40" s="15">
        <f t="shared" si="5"/>
        <v>8</v>
      </c>
      <c r="I40" s="15">
        <f t="shared" si="6"/>
        <v>6</v>
      </c>
      <c r="J40" s="15">
        <f t="shared" si="7"/>
        <v>3</v>
      </c>
      <c r="K40" s="15">
        <f t="shared" si="8"/>
        <v>1</v>
      </c>
      <c r="L40" s="16">
        <f t="shared" si="9"/>
        <v>0.63636363636363635</v>
      </c>
      <c r="M40" s="18">
        <v>7</v>
      </c>
      <c r="N40" s="18">
        <v>3</v>
      </c>
      <c r="O40" s="18">
        <v>12</v>
      </c>
      <c r="P40" s="18">
        <v>6</v>
      </c>
      <c r="Q40" s="18">
        <v>4</v>
      </c>
      <c r="R40" s="18">
        <v>2</v>
      </c>
      <c r="S40" s="18">
        <v>2</v>
      </c>
      <c r="T40" s="18">
        <v>2</v>
      </c>
      <c r="U40" s="18">
        <v>6</v>
      </c>
      <c r="V40" s="18">
        <v>8</v>
      </c>
      <c r="W40" s="18">
        <v>0</v>
      </c>
      <c r="X40" s="18">
        <v>1</v>
      </c>
      <c r="Y40" s="18">
        <v>2</v>
      </c>
      <c r="Z40" s="18">
        <v>1</v>
      </c>
      <c r="AA40" s="18">
        <v>3</v>
      </c>
      <c r="AB40" s="18">
        <v>0</v>
      </c>
      <c r="AC40" s="18">
        <v>2</v>
      </c>
      <c r="AD40" s="18">
        <v>3</v>
      </c>
      <c r="AE40" s="18">
        <v>1</v>
      </c>
      <c r="AF40" s="18">
        <v>1</v>
      </c>
      <c r="AG40" s="18">
        <v>1</v>
      </c>
      <c r="AH40" s="18">
        <v>1</v>
      </c>
      <c r="AI40" s="18">
        <v>0</v>
      </c>
      <c r="AJ40" s="18">
        <v>0</v>
      </c>
      <c r="AK40" s="18">
        <v>2</v>
      </c>
      <c r="AL40" s="18">
        <v>0</v>
      </c>
      <c r="AM40" s="18">
        <v>1</v>
      </c>
      <c r="AN40" s="18">
        <v>1</v>
      </c>
      <c r="AO40" s="18">
        <v>0</v>
      </c>
      <c r="AP40" s="18">
        <v>1</v>
      </c>
      <c r="AQ40" s="18">
        <v>0</v>
      </c>
      <c r="AR40" s="18">
        <v>0</v>
      </c>
      <c r="AS40" s="18">
        <v>0</v>
      </c>
      <c r="AT40" s="18">
        <v>0</v>
      </c>
      <c r="AU40" s="18">
        <v>1</v>
      </c>
      <c r="AV40" s="18">
        <v>4</v>
      </c>
      <c r="AW40" s="18">
        <v>0</v>
      </c>
      <c r="AX40" s="18">
        <v>0</v>
      </c>
      <c r="AY40" s="18">
        <v>1</v>
      </c>
      <c r="AZ40" s="18">
        <v>0</v>
      </c>
      <c r="BA40" s="18">
        <v>0</v>
      </c>
      <c r="BB40" s="18">
        <v>1</v>
      </c>
      <c r="BC40" s="18">
        <v>0</v>
      </c>
      <c r="BD40" s="18">
        <v>0</v>
      </c>
      <c r="BE40" s="18"/>
      <c r="BF40" s="18"/>
      <c r="BG40" s="18"/>
      <c r="BH40" s="18"/>
      <c r="BI40" s="18"/>
      <c r="BJ40" s="14"/>
    </row>
    <row r="41" spans="1:62" x14ac:dyDescent="0.35">
      <c r="A41" s="4"/>
      <c r="B41" s="13" t="s">
        <v>159</v>
      </c>
      <c r="C41" s="14">
        <f t="shared" si="2"/>
        <v>2.2727272727272728E-2</v>
      </c>
      <c r="D41" s="14">
        <f t="shared" si="3"/>
        <v>0</v>
      </c>
      <c r="E41" s="14">
        <f t="shared" si="0"/>
        <v>0</v>
      </c>
      <c r="F41" s="14">
        <f t="shared" si="1"/>
        <v>1</v>
      </c>
      <c r="G41" s="15">
        <f t="shared" si="4"/>
        <v>0</v>
      </c>
      <c r="H41" s="15">
        <f t="shared" si="5"/>
        <v>1</v>
      </c>
      <c r="I41" s="15">
        <f t="shared" si="6"/>
        <v>0</v>
      </c>
      <c r="J41" s="15">
        <f t="shared" si="7"/>
        <v>0</v>
      </c>
      <c r="K41" s="15">
        <f t="shared" si="8"/>
        <v>0</v>
      </c>
      <c r="L41" s="16">
        <f t="shared" si="9"/>
        <v>2.2727272727272728E-2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1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/>
      <c r="BF41" s="18"/>
      <c r="BG41" s="18"/>
      <c r="BH41" s="18"/>
      <c r="BI41" s="18"/>
      <c r="BJ41" s="14"/>
    </row>
    <row r="42" spans="1:62" x14ac:dyDescent="0.35">
      <c r="A42" s="4"/>
      <c r="B42" s="13" t="s">
        <v>23</v>
      </c>
      <c r="C42" s="14">
        <f t="shared" si="2"/>
        <v>148.15909090909091</v>
      </c>
      <c r="D42" s="14">
        <f t="shared" si="3"/>
        <v>55</v>
      </c>
      <c r="E42" s="14">
        <f t="shared" si="0"/>
        <v>0</v>
      </c>
      <c r="F42" s="14">
        <f t="shared" si="1"/>
        <v>717</v>
      </c>
      <c r="G42" s="15">
        <f t="shared" si="4"/>
        <v>0</v>
      </c>
      <c r="H42" s="15">
        <f t="shared" si="5"/>
        <v>2</v>
      </c>
      <c r="I42" s="15">
        <f t="shared" si="6"/>
        <v>10</v>
      </c>
      <c r="J42" s="15">
        <f t="shared" si="7"/>
        <v>10</v>
      </c>
      <c r="K42" s="15">
        <f t="shared" si="8"/>
        <v>4</v>
      </c>
      <c r="L42" s="16">
        <f t="shared" si="9"/>
        <v>0.59090909090909094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12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4</v>
      </c>
      <c r="AG42" s="18">
        <v>22</v>
      </c>
      <c r="AH42" s="18">
        <v>118</v>
      </c>
      <c r="AI42" s="18">
        <v>8</v>
      </c>
      <c r="AJ42" s="18">
        <v>88</v>
      </c>
      <c r="AK42" s="18">
        <v>126</v>
      </c>
      <c r="AL42" s="18">
        <v>169</v>
      </c>
      <c r="AM42" s="18">
        <v>501</v>
      </c>
      <c r="AN42" s="18">
        <v>313</v>
      </c>
      <c r="AO42" s="18">
        <v>111</v>
      </c>
      <c r="AP42" s="18">
        <v>211</v>
      </c>
      <c r="AQ42" s="18">
        <v>253</v>
      </c>
      <c r="AR42" s="18">
        <v>224</v>
      </c>
      <c r="AS42" s="18">
        <v>266</v>
      </c>
      <c r="AT42" s="18">
        <v>392</v>
      </c>
      <c r="AU42" s="18">
        <v>372</v>
      </c>
      <c r="AV42" s="18">
        <v>229</v>
      </c>
      <c r="AW42" s="18">
        <v>267</v>
      </c>
      <c r="AX42" s="18">
        <v>474</v>
      </c>
      <c r="AY42" s="18">
        <v>153</v>
      </c>
      <c r="AZ42" s="18">
        <v>717</v>
      </c>
      <c r="BA42" s="18">
        <v>283</v>
      </c>
      <c r="BB42" s="18">
        <v>400</v>
      </c>
      <c r="BC42" s="18">
        <v>300</v>
      </c>
      <c r="BD42" s="18">
        <v>506</v>
      </c>
      <c r="BE42" s="18"/>
      <c r="BF42" s="18"/>
      <c r="BG42" s="18"/>
      <c r="BH42" s="18"/>
      <c r="BI42" s="18"/>
      <c r="BJ42" s="14"/>
    </row>
    <row r="43" spans="1:62" x14ac:dyDescent="0.35">
      <c r="A43" s="4"/>
      <c r="B43" s="13" t="s">
        <v>160</v>
      </c>
      <c r="C43" s="14">
        <f t="shared" si="2"/>
        <v>0</v>
      </c>
      <c r="D43" s="14">
        <f t="shared" si="3"/>
        <v>0</v>
      </c>
      <c r="E43" s="14">
        <f t="shared" si="0"/>
        <v>0</v>
      </c>
      <c r="F43" s="14">
        <f t="shared" si="1"/>
        <v>0</v>
      </c>
      <c r="G43" s="15">
        <f t="shared" si="4"/>
        <v>0</v>
      </c>
      <c r="H43" s="15">
        <f t="shared" si="5"/>
        <v>0</v>
      </c>
      <c r="I43" s="15">
        <f t="shared" si="6"/>
        <v>0</v>
      </c>
      <c r="J43" s="15">
        <f t="shared" si="7"/>
        <v>0</v>
      </c>
      <c r="K43" s="15">
        <f t="shared" si="8"/>
        <v>0</v>
      </c>
      <c r="L43" s="16">
        <f t="shared" si="9"/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 t="s">
        <v>154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/>
      <c r="BF43" s="18"/>
      <c r="BG43" s="18"/>
      <c r="BH43" s="18"/>
      <c r="BI43" s="18"/>
      <c r="BJ43" s="14"/>
    </row>
    <row r="44" spans="1:62" x14ac:dyDescent="0.35">
      <c r="A44" s="4"/>
      <c r="B44" s="13" t="s">
        <v>25</v>
      </c>
      <c r="C44" s="14">
        <f t="shared" si="2"/>
        <v>10.5</v>
      </c>
      <c r="D44" s="14">
        <f t="shared" si="3"/>
        <v>9</v>
      </c>
      <c r="E44" s="14">
        <f t="shared" si="0"/>
        <v>2</v>
      </c>
      <c r="F44" s="14">
        <f t="shared" si="1"/>
        <v>31</v>
      </c>
      <c r="G44" s="15">
        <f t="shared" si="4"/>
        <v>10</v>
      </c>
      <c r="H44" s="15">
        <f t="shared" si="5"/>
        <v>10</v>
      </c>
      <c r="I44" s="15">
        <f t="shared" si="6"/>
        <v>10</v>
      </c>
      <c r="J44" s="15">
        <f t="shared" si="7"/>
        <v>10</v>
      </c>
      <c r="K44" s="15">
        <f t="shared" si="8"/>
        <v>4</v>
      </c>
      <c r="L44" s="16">
        <f t="shared" si="9"/>
        <v>1</v>
      </c>
      <c r="M44" s="18">
        <v>2</v>
      </c>
      <c r="N44" s="18">
        <v>12</v>
      </c>
      <c r="O44" s="18">
        <v>7</v>
      </c>
      <c r="P44" s="18">
        <v>10</v>
      </c>
      <c r="Q44" s="18">
        <v>19</v>
      </c>
      <c r="R44" s="18">
        <v>11</v>
      </c>
      <c r="S44" s="18">
        <v>6</v>
      </c>
      <c r="T44" s="18">
        <v>19</v>
      </c>
      <c r="U44" s="18">
        <v>15</v>
      </c>
      <c r="V44" s="18">
        <v>5</v>
      </c>
      <c r="W44" s="18">
        <v>5</v>
      </c>
      <c r="X44" s="18">
        <v>6</v>
      </c>
      <c r="Y44" s="18">
        <v>9</v>
      </c>
      <c r="Z44" s="18">
        <v>2</v>
      </c>
      <c r="AA44" s="18">
        <v>2</v>
      </c>
      <c r="AB44" s="18">
        <v>7</v>
      </c>
      <c r="AC44" s="18">
        <v>6</v>
      </c>
      <c r="AD44" s="18">
        <v>2</v>
      </c>
      <c r="AE44" s="18">
        <v>23</v>
      </c>
      <c r="AF44" s="18">
        <v>19</v>
      </c>
      <c r="AG44" s="18">
        <v>13</v>
      </c>
      <c r="AH44" s="18">
        <v>8</v>
      </c>
      <c r="AI44" s="18">
        <v>2</v>
      </c>
      <c r="AJ44" s="18">
        <v>6</v>
      </c>
      <c r="AK44" s="18">
        <v>4</v>
      </c>
      <c r="AL44" s="18">
        <v>13</v>
      </c>
      <c r="AM44" s="18">
        <v>21</v>
      </c>
      <c r="AN44" s="18">
        <v>20</v>
      </c>
      <c r="AO44" s="18">
        <v>7</v>
      </c>
      <c r="AP44" s="18">
        <v>4</v>
      </c>
      <c r="AQ44" s="18">
        <v>2</v>
      </c>
      <c r="AR44" s="18">
        <v>23</v>
      </c>
      <c r="AS44" s="18">
        <v>5</v>
      </c>
      <c r="AT44" s="18">
        <v>8</v>
      </c>
      <c r="AU44" s="18">
        <v>9</v>
      </c>
      <c r="AV44" s="18">
        <v>3</v>
      </c>
      <c r="AW44" s="18">
        <v>14</v>
      </c>
      <c r="AX44" s="18">
        <v>17</v>
      </c>
      <c r="AY44" s="18">
        <v>12</v>
      </c>
      <c r="AZ44" s="18">
        <v>13</v>
      </c>
      <c r="BA44" s="18">
        <v>14</v>
      </c>
      <c r="BB44" s="18">
        <v>14</v>
      </c>
      <c r="BC44" s="18">
        <v>31</v>
      </c>
      <c r="BD44" s="18">
        <v>12</v>
      </c>
      <c r="BE44" s="18"/>
      <c r="BF44" s="18"/>
      <c r="BG44" s="18"/>
      <c r="BH44" s="18"/>
      <c r="BI44" s="18"/>
      <c r="BJ44" s="14"/>
    </row>
    <row r="45" spans="1:62" x14ac:dyDescent="0.35">
      <c r="A45" s="4"/>
      <c r="B45" s="13" t="s">
        <v>141</v>
      </c>
      <c r="C45" s="14">
        <f t="shared" si="2"/>
        <v>6.8181818181818177E-2</v>
      </c>
      <c r="D45" s="14">
        <f t="shared" si="3"/>
        <v>0</v>
      </c>
      <c r="E45" s="14">
        <f t="shared" si="0"/>
        <v>0</v>
      </c>
      <c r="F45" s="14">
        <f t="shared" si="1"/>
        <v>2</v>
      </c>
      <c r="G45" s="15">
        <f t="shared" si="4"/>
        <v>0</v>
      </c>
      <c r="H45" s="15">
        <f t="shared" si="5"/>
        <v>1</v>
      </c>
      <c r="I45" s="15">
        <f t="shared" si="6"/>
        <v>0</v>
      </c>
      <c r="J45" s="15">
        <f t="shared" si="7"/>
        <v>1</v>
      </c>
      <c r="K45" s="15">
        <f t="shared" si="8"/>
        <v>0</v>
      </c>
      <c r="L45" s="16">
        <f t="shared" si="9"/>
        <v>4.5454545454545456E-2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1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2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/>
      <c r="BF45" s="17"/>
      <c r="BG45" s="17"/>
      <c r="BH45" s="17"/>
      <c r="BI45" s="17"/>
      <c r="BJ45" s="42"/>
    </row>
    <row r="46" spans="1:62" x14ac:dyDescent="0.35">
      <c r="A46" s="4"/>
      <c r="B46" s="13" t="s">
        <v>161</v>
      </c>
      <c r="C46" s="14">
        <f t="shared" si="2"/>
        <v>4.5454545454545456E-2</v>
      </c>
      <c r="D46" s="14">
        <f t="shared" si="3"/>
        <v>0</v>
      </c>
      <c r="E46" s="14">
        <f t="shared" si="0"/>
        <v>0</v>
      </c>
      <c r="F46" s="14">
        <f t="shared" si="1"/>
        <v>1</v>
      </c>
      <c r="G46" s="15">
        <f t="shared" si="4"/>
        <v>1</v>
      </c>
      <c r="H46" s="15">
        <f t="shared" si="5"/>
        <v>0</v>
      </c>
      <c r="I46" s="15">
        <f t="shared" si="6"/>
        <v>0</v>
      </c>
      <c r="J46" s="15">
        <f t="shared" si="7"/>
        <v>1</v>
      </c>
      <c r="K46" s="15">
        <f t="shared" si="8"/>
        <v>0</v>
      </c>
      <c r="L46" s="16">
        <f t="shared" si="9"/>
        <v>4.5454545454545456E-2</v>
      </c>
      <c r="M46" s="18">
        <v>0</v>
      </c>
      <c r="N46" s="18">
        <v>0</v>
      </c>
      <c r="O46" s="18">
        <v>0</v>
      </c>
      <c r="P46" s="18">
        <v>1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1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/>
      <c r="BF46" s="18"/>
      <c r="BG46" s="18"/>
      <c r="BH46" s="18"/>
      <c r="BI46" s="18"/>
      <c r="BJ46" s="14"/>
    </row>
    <row r="47" spans="1:62" x14ac:dyDescent="0.35">
      <c r="A47" s="4"/>
      <c r="B47" s="13" t="s">
        <v>26</v>
      </c>
      <c r="C47" s="14">
        <f t="shared" si="2"/>
        <v>20.431818181818183</v>
      </c>
      <c r="D47" s="14">
        <f t="shared" si="3"/>
        <v>0</v>
      </c>
      <c r="E47" s="14">
        <f t="shared" si="0"/>
        <v>0</v>
      </c>
      <c r="F47" s="14">
        <f t="shared" si="1"/>
        <v>105</v>
      </c>
      <c r="G47" s="15">
        <f t="shared" si="4"/>
        <v>0</v>
      </c>
      <c r="H47" s="15">
        <f t="shared" si="5"/>
        <v>0</v>
      </c>
      <c r="I47" s="15">
        <f t="shared" si="6"/>
        <v>5</v>
      </c>
      <c r="J47" s="15">
        <f t="shared" si="7"/>
        <v>10</v>
      </c>
      <c r="K47" s="15">
        <f t="shared" si="8"/>
        <v>4</v>
      </c>
      <c r="L47" s="16">
        <f t="shared" si="9"/>
        <v>0.43181818181818182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2</v>
      </c>
      <c r="AL47" s="18">
        <v>2</v>
      </c>
      <c r="AM47" s="18">
        <v>4</v>
      </c>
      <c r="AN47" s="18">
        <v>0</v>
      </c>
      <c r="AO47" s="18">
        <v>5</v>
      </c>
      <c r="AP47" s="18">
        <v>28</v>
      </c>
      <c r="AQ47" s="18">
        <v>11</v>
      </c>
      <c r="AR47" s="18">
        <v>50</v>
      </c>
      <c r="AS47" s="18">
        <v>52</v>
      </c>
      <c r="AT47" s="18">
        <v>52</v>
      </c>
      <c r="AU47" s="18">
        <v>86</v>
      </c>
      <c r="AV47" s="18">
        <v>46</v>
      </c>
      <c r="AW47" s="18">
        <v>93</v>
      </c>
      <c r="AX47" s="18">
        <v>61</v>
      </c>
      <c r="AY47" s="18">
        <v>105</v>
      </c>
      <c r="AZ47" s="18">
        <v>36</v>
      </c>
      <c r="BA47" s="18">
        <v>41</v>
      </c>
      <c r="BB47" s="18">
        <v>60</v>
      </c>
      <c r="BC47" s="18">
        <v>102</v>
      </c>
      <c r="BD47" s="18">
        <v>63</v>
      </c>
      <c r="BE47" s="18"/>
      <c r="BF47" s="18"/>
      <c r="BG47" s="18"/>
      <c r="BH47" s="18"/>
      <c r="BI47" s="18"/>
      <c r="BJ47" s="14"/>
    </row>
    <row r="48" spans="1:62" x14ac:dyDescent="0.35">
      <c r="A48" s="4"/>
      <c r="B48" s="13" t="s">
        <v>27</v>
      </c>
      <c r="C48" s="14">
        <f t="shared" si="2"/>
        <v>26.818181818181817</v>
      </c>
      <c r="D48" s="14">
        <f t="shared" si="3"/>
        <v>26</v>
      </c>
      <c r="E48" s="14">
        <f t="shared" si="0"/>
        <v>9</v>
      </c>
      <c r="F48" s="14">
        <f t="shared" si="1"/>
        <v>50</v>
      </c>
      <c r="G48" s="15">
        <f t="shared" si="4"/>
        <v>10</v>
      </c>
      <c r="H48" s="15">
        <f t="shared" si="5"/>
        <v>10</v>
      </c>
      <c r="I48" s="15">
        <f t="shared" si="6"/>
        <v>10</v>
      </c>
      <c r="J48" s="15">
        <f t="shared" si="7"/>
        <v>10</v>
      </c>
      <c r="K48" s="15">
        <f t="shared" si="8"/>
        <v>4</v>
      </c>
      <c r="L48" s="16">
        <f t="shared" si="9"/>
        <v>1</v>
      </c>
      <c r="M48" s="17">
        <v>32</v>
      </c>
      <c r="N48" s="17">
        <v>19</v>
      </c>
      <c r="O48" s="17">
        <v>25</v>
      </c>
      <c r="P48" s="17">
        <v>21</v>
      </c>
      <c r="Q48" s="17">
        <v>26</v>
      </c>
      <c r="R48" s="17">
        <v>47</v>
      </c>
      <c r="S48" s="17">
        <v>32</v>
      </c>
      <c r="T48" s="17">
        <v>21</v>
      </c>
      <c r="U48" s="17">
        <v>32</v>
      </c>
      <c r="V48" s="17">
        <v>27</v>
      </c>
      <c r="W48" s="17">
        <v>13</v>
      </c>
      <c r="X48" s="17">
        <v>26</v>
      </c>
      <c r="Y48" s="17">
        <v>9</v>
      </c>
      <c r="Z48" s="17">
        <v>35</v>
      </c>
      <c r="AA48" s="17">
        <v>43</v>
      </c>
      <c r="AB48" s="17">
        <v>50</v>
      </c>
      <c r="AC48" s="17">
        <v>12</v>
      </c>
      <c r="AD48" s="17">
        <v>22</v>
      </c>
      <c r="AE48" s="17">
        <v>22</v>
      </c>
      <c r="AF48" s="17">
        <v>29</v>
      </c>
      <c r="AG48" s="17">
        <v>47</v>
      </c>
      <c r="AH48" s="17">
        <v>34</v>
      </c>
      <c r="AI48" s="17">
        <v>34</v>
      </c>
      <c r="AJ48" s="17">
        <v>47</v>
      </c>
      <c r="AK48" s="17">
        <v>39</v>
      </c>
      <c r="AL48" s="17">
        <v>39</v>
      </c>
      <c r="AM48" s="17">
        <v>21</v>
      </c>
      <c r="AN48" s="17">
        <v>26</v>
      </c>
      <c r="AO48" s="17">
        <v>11</v>
      </c>
      <c r="AP48" s="17">
        <v>23</v>
      </c>
      <c r="AQ48" s="17">
        <v>26</v>
      </c>
      <c r="AR48" s="17">
        <v>40</v>
      </c>
      <c r="AS48" s="17">
        <v>26</v>
      </c>
      <c r="AT48" s="17">
        <v>30</v>
      </c>
      <c r="AU48" s="17">
        <v>28</v>
      </c>
      <c r="AV48" s="17">
        <v>15</v>
      </c>
      <c r="AW48" s="17">
        <v>14</v>
      </c>
      <c r="AX48" s="17">
        <v>24</v>
      </c>
      <c r="AY48" s="17">
        <v>25</v>
      </c>
      <c r="AZ48" s="17">
        <v>16</v>
      </c>
      <c r="BA48" s="17">
        <v>14</v>
      </c>
      <c r="BB48" s="17">
        <v>12</v>
      </c>
      <c r="BC48" s="17">
        <v>22</v>
      </c>
      <c r="BD48" s="17">
        <v>24</v>
      </c>
      <c r="BE48" s="17"/>
      <c r="BF48" s="17"/>
      <c r="BG48" s="17"/>
      <c r="BH48" s="17"/>
      <c r="BI48" s="17"/>
      <c r="BJ48" s="42"/>
    </row>
    <row r="49" spans="1:62" x14ac:dyDescent="0.35">
      <c r="A49" s="4"/>
      <c r="B49" s="13" t="s">
        <v>105</v>
      </c>
      <c r="C49" s="14">
        <f t="shared" si="2"/>
        <v>4.5454545454545456E-2</v>
      </c>
      <c r="D49" s="14">
        <f t="shared" si="3"/>
        <v>0</v>
      </c>
      <c r="E49" s="14">
        <f t="shared" si="0"/>
        <v>0</v>
      </c>
      <c r="F49" s="14">
        <f t="shared" si="1"/>
        <v>1</v>
      </c>
      <c r="G49" s="15">
        <f t="shared" si="4"/>
        <v>1</v>
      </c>
      <c r="H49" s="15">
        <f t="shared" si="5"/>
        <v>0</v>
      </c>
      <c r="I49" s="15">
        <f t="shared" si="6"/>
        <v>1</v>
      </c>
      <c r="J49" s="15">
        <f t="shared" si="7"/>
        <v>0</v>
      </c>
      <c r="K49" s="15">
        <f t="shared" si="8"/>
        <v>0</v>
      </c>
      <c r="L49" s="16">
        <f t="shared" si="9"/>
        <v>4.5454545454545456E-2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1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1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/>
      <c r="BF49" s="17"/>
      <c r="BG49" s="17"/>
      <c r="BH49" s="17"/>
      <c r="BI49" s="17"/>
      <c r="BJ49" s="42"/>
    </row>
    <row r="50" spans="1:62" x14ac:dyDescent="0.35">
      <c r="A50" s="4"/>
      <c r="B50" s="13" t="s">
        <v>189</v>
      </c>
      <c r="C50" s="14">
        <f t="shared" ref="C50" si="47">IF(COUNT(M50:BJ50)&gt;0,AVERAGE(M50:BJ50),"")</f>
        <v>0</v>
      </c>
      <c r="D50" s="14">
        <f t="shared" ref="D50" si="48">IF(COUNT(M50:BJ50)&gt;0,MEDIAN(M50:BJ50),"")</f>
        <v>0</v>
      </c>
      <c r="E50" s="14">
        <f t="shared" ref="E50" si="49">MIN(M50:BJ50)</f>
        <v>0</v>
      </c>
      <c r="F50" s="14">
        <f t="shared" ref="F50" si="50">MAX(M50:BJ50)</f>
        <v>0</v>
      </c>
      <c r="G50" s="15">
        <f t="shared" ref="G50" si="51">COUNTIF(M50:V50,"&gt;0")</f>
        <v>0</v>
      </c>
      <c r="H50" s="15">
        <f t="shared" ref="H50" si="52">COUNTIF(W50:AF50,"&gt;0")</f>
        <v>0</v>
      </c>
      <c r="I50" s="15">
        <f t="shared" ref="I50" si="53">COUNTIF(AG50:AP50,"&gt;0")</f>
        <v>0</v>
      </c>
      <c r="J50" s="15">
        <f t="shared" ref="J50" si="54">COUNTIF(AQ50:AZ50,"&gt;0")</f>
        <v>0</v>
      </c>
      <c r="K50" s="15">
        <f t="shared" ref="K50" si="55">COUNTIF(BA50:BJ50,"&gt;0")</f>
        <v>0</v>
      </c>
      <c r="L50" s="16">
        <f t="shared" ref="L50" si="56">COUNTIF(M50:BJ50,"&gt;0")/COUNTA(M50:BJ50)</f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/>
      <c r="BF50" s="17"/>
      <c r="BG50" s="17"/>
      <c r="BH50" s="17"/>
      <c r="BI50" s="17"/>
      <c r="BJ50" s="42"/>
    </row>
    <row r="51" spans="1:62" x14ac:dyDescent="0.35">
      <c r="A51" s="4"/>
      <c r="B51" s="13" t="s">
        <v>131</v>
      </c>
      <c r="C51" s="14">
        <f t="shared" ref="C51" si="57">IF(COUNT(M51:BJ51)&gt;0,AVERAGE(M51:BJ51),"")</f>
        <v>0.15909090909090909</v>
      </c>
      <c r="D51" s="14">
        <f t="shared" ref="D51" si="58">IF(COUNT(M51:BJ51)&gt;0,MEDIAN(M51:BJ51),"")</f>
        <v>0</v>
      </c>
      <c r="E51" s="14">
        <f t="shared" ref="E51" si="59">MIN(M51:BJ51)</f>
        <v>0</v>
      </c>
      <c r="F51" s="14">
        <f t="shared" ref="F51" si="60">MAX(M51:BJ51)</f>
        <v>2</v>
      </c>
      <c r="G51" s="15">
        <f t="shared" ref="G51" si="61">COUNTIF(M51:V51,"&gt;0")</f>
        <v>1</v>
      </c>
      <c r="H51" s="15">
        <f t="shared" ref="H51" si="62">COUNTIF(W51:AF51,"&gt;0")</f>
        <v>2</v>
      </c>
      <c r="I51" s="15">
        <f t="shared" ref="I51" si="63">COUNTIF(AG51:AP51,"&gt;0")</f>
        <v>1</v>
      </c>
      <c r="J51" s="15">
        <f t="shared" ref="J51" si="64">COUNTIF(AQ51:AZ51,"&gt;0")</f>
        <v>1</v>
      </c>
      <c r="K51" s="15">
        <f t="shared" ref="K51" si="65">COUNTIF(BA51:BJ51,"&gt;0")</f>
        <v>1</v>
      </c>
      <c r="L51" s="16">
        <f t="shared" ref="L51" si="66">COUNTIF(M51:BJ51,"&gt;0")/COUNTA(M51:BJ51)</f>
        <v>0.13636363636363635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1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1</v>
      </c>
      <c r="AE51" s="17">
        <v>1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1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1</v>
      </c>
      <c r="AZ51" s="17">
        <v>0</v>
      </c>
      <c r="BA51" s="17">
        <v>0</v>
      </c>
      <c r="BB51" s="17">
        <v>0</v>
      </c>
      <c r="BC51" s="17">
        <v>2</v>
      </c>
      <c r="BD51" s="17">
        <v>0</v>
      </c>
      <c r="BE51" s="17"/>
      <c r="BF51" s="17"/>
      <c r="BG51" s="17"/>
      <c r="BH51" s="17"/>
      <c r="BI51" s="17"/>
      <c r="BJ51" s="42"/>
    </row>
    <row r="52" spans="1:62" x14ac:dyDescent="0.35">
      <c r="A52" s="4"/>
      <c r="B52" s="13" t="s">
        <v>29</v>
      </c>
      <c r="C52" s="14">
        <f t="shared" ref="C52:C55" si="67">IF(COUNT(M52:BJ52)&gt;0,AVERAGE(M52:BJ52),"")</f>
        <v>2.6363636363636362</v>
      </c>
      <c r="D52" s="14">
        <f t="shared" ref="D52:D55" si="68">IF(COUNT(M52:BJ52)&gt;0,MEDIAN(M52:BJ52),"")</f>
        <v>1</v>
      </c>
      <c r="E52" s="14">
        <f t="shared" ref="E52:E55" si="69">MIN(M52:BJ52)</f>
        <v>0</v>
      </c>
      <c r="F52" s="14">
        <f t="shared" ref="F52:F55" si="70">MAX(M52:BJ52)</f>
        <v>24</v>
      </c>
      <c r="G52" s="15">
        <f t="shared" ref="G52:G55" si="71">COUNTIF(M52:V52,"&gt;0")</f>
        <v>3</v>
      </c>
      <c r="H52" s="15">
        <f t="shared" ref="H52:H55" si="72">COUNTIF(W52:AF52,"&gt;0")</f>
        <v>6</v>
      </c>
      <c r="I52" s="15">
        <f t="shared" ref="I52:I55" si="73">COUNTIF(AG52:AP52,"&gt;0")</f>
        <v>8</v>
      </c>
      <c r="J52" s="15">
        <f t="shared" ref="J52:J55" si="74">COUNTIF(AQ52:AZ52,"&gt;0")</f>
        <v>6</v>
      </c>
      <c r="K52" s="15">
        <f t="shared" si="8"/>
        <v>4</v>
      </c>
      <c r="L52" s="16">
        <f t="shared" ref="L52:L55" si="75">COUNTIF(M52:BJ52,"&gt;0")/COUNTA(M52:BJ52)</f>
        <v>0.61363636363636365</v>
      </c>
      <c r="M52" s="17">
        <v>1</v>
      </c>
      <c r="N52" s="17">
        <v>2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1</v>
      </c>
      <c r="V52" s="17">
        <v>0</v>
      </c>
      <c r="W52" s="17">
        <v>0</v>
      </c>
      <c r="X52" s="17">
        <v>8</v>
      </c>
      <c r="Y52" s="17">
        <v>0</v>
      </c>
      <c r="Z52" s="17">
        <v>0</v>
      </c>
      <c r="AA52" s="17">
        <v>4</v>
      </c>
      <c r="AB52" s="17">
        <v>6</v>
      </c>
      <c r="AC52" s="17">
        <v>0</v>
      </c>
      <c r="AD52" s="17">
        <v>2</v>
      </c>
      <c r="AE52" s="17">
        <v>8</v>
      </c>
      <c r="AF52" s="17">
        <v>24</v>
      </c>
      <c r="AG52" s="17">
        <v>2</v>
      </c>
      <c r="AH52" s="17">
        <v>2</v>
      </c>
      <c r="AI52" s="17">
        <v>6</v>
      </c>
      <c r="AJ52" s="17">
        <v>0</v>
      </c>
      <c r="AK52" s="17">
        <v>4</v>
      </c>
      <c r="AL52" s="17">
        <v>0</v>
      </c>
      <c r="AM52" s="17">
        <v>5</v>
      </c>
      <c r="AN52" s="17">
        <v>6</v>
      </c>
      <c r="AO52" s="17">
        <v>1</v>
      </c>
      <c r="AP52" s="17">
        <v>1</v>
      </c>
      <c r="AQ52" s="17">
        <v>0</v>
      </c>
      <c r="AR52" s="17">
        <v>2</v>
      </c>
      <c r="AS52" s="17">
        <v>10</v>
      </c>
      <c r="AT52" s="17">
        <v>0</v>
      </c>
      <c r="AU52" s="17">
        <v>4</v>
      </c>
      <c r="AV52" s="17">
        <v>3</v>
      </c>
      <c r="AW52" s="17">
        <v>0</v>
      </c>
      <c r="AX52" s="17">
        <v>3</v>
      </c>
      <c r="AY52" s="17">
        <v>6</v>
      </c>
      <c r="AZ52" s="17">
        <v>0</v>
      </c>
      <c r="BA52" s="17">
        <v>2</v>
      </c>
      <c r="BB52" s="17">
        <v>1</v>
      </c>
      <c r="BC52" s="17">
        <v>1</v>
      </c>
      <c r="BD52" s="17">
        <v>1</v>
      </c>
      <c r="BE52" s="17"/>
      <c r="BF52" s="17"/>
      <c r="BG52" s="17"/>
      <c r="BH52" s="17"/>
      <c r="BI52" s="17"/>
      <c r="BJ52" s="42"/>
    </row>
    <row r="53" spans="1:62" x14ac:dyDescent="0.35">
      <c r="A53" s="4"/>
      <c r="B53" s="13" t="s">
        <v>30</v>
      </c>
      <c r="C53" s="14">
        <f t="shared" si="67"/>
        <v>12.090909090909092</v>
      </c>
      <c r="D53" s="14">
        <f t="shared" si="68"/>
        <v>11</v>
      </c>
      <c r="E53" s="14">
        <f t="shared" si="69"/>
        <v>4</v>
      </c>
      <c r="F53" s="14">
        <f t="shared" si="70"/>
        <v>28</v>
      </c>
      <c r="G53" s="15">
        <f t="shared" si="71"/>
        <v>10</v>
      </c>
      <c r="H53" s="15">
        <f t="shared" si="72"/>
        <v>10</v>
      </c>
      <c r="I53" s="15">
        <f t="shared" si="73"/>
        <v>10</v>
      </c>
      <c r="J53" s="15">
        <f t="shared" si="74"/>
        <v>10</v>
      </c>
      <c r="K53" s="15">
        <f t="shared" si="8"/>
        <v>4</v>
      </c>
      <c r="L53" s="16">
        <f t="shared" si="75"/>
        <v>1</v>
      </c>
      <c r="M53" s="17">
        <v>6</v>
      </c>
      <c r="N53" s="17">
        <v>8</v>
      </c>
      <c r="O53" s="17">
        <v>4</v>
      </c>
      <c r="P53" s="17">
        <v>7</v>
      </c>
      <c r="Q53" s="17">
        <v>10</v>
      </c>
      <c r="R53" s="17">
        <v>5</v>
      </c>
      <c r="S53" s="17">
        <v>6</v>
      </c>
      <c r="T53" s="17">
        <v>8</v>
      </c>
      <c r="U53" s="17">
        <v>16</v>
      </c>
      <c r="V53" s="17">
        <v>12</v>
      </c>
      <c r="W53" s="17">
        <v>5</v>
      </c>
      <c r="X53" s="17">
        <v>9</v>
      </c>
      <c r="Y53" s="17">
        <v>8</v>
      </c>
      <c r="Z53" s="17">
        <v>6</v>
      </c>
      <c r="AA53" s="17">
        <v>11</v>
      </c>
      <c r="AB53" s="17">
        <v>10</v>
      </c>
      <c r="AC53" s="17">
        <v>15</v>
      </c>
      <c r="AD53" s="17">
        <v>6</v>
      </c>
      <c r="AE53" s="17">
        <v>9</v>
      </c>
      <c r="AF53" s="17">
        <v>19</v>
      </c>
      <c r="AG53" s="17">
        <v>12</v>
      </c>
      <c r="AH53" s="17">
        <v>8</v>
      </c>
      <c r="AI53" s="17">
        <v>9</v>
      </c>
      <c r="AJ53" s="17">
        <v>17</v>
      </c>
      <c r="AK53" s="17">
        <v>17</v>
      </c>
      <c r="AL53" s="17">
        <v>28</v>
      </c>
      <c r="AM53" s="17">
        <v>14</v>
      </c>
      <c r="AN53" s="17">
        <v>17</v>
      </c>
      <c r="AO53" s="17">
        <v>15</v>
      </c>
      <c r="AP53" s="17">
        <v>18</v>
      </c>
      <c r="AQ53" s="17">
        <v>12</v>
      </c>
      <c r="AR53" s="17">
        <v>17</v>
      </c>
      <c r="AS53" s="17">
        <v>18</v>
      </c>
      <c r="AT53" s="17">
        <v>9</v>
      </c>
      <c r="AU53" s="17">
        <v>16</v>
      </c>
      <c r="AV53" s="17">
        <v>14</v>
      </c>
      <c r="AW53" s="17">
        <v>21</v>
      </c>
      <c r="AX53" s="17">
        <v>20</v>
      </c>
      <c r="AY53" s="17">
        <v>9</v>
      </c>
      <c r="AZ53" s="17">
        <v>11</v>
      </c>
      <c r="BA53" s="17">
        <v>9</v>
      </c>
      <c r="BB53" s="17">
        <v>19</v>
      </c>
      <c r="BC53" s="17">
        <v>12</v>
      </c>
      <c r="BD53" s="17">
        <v>10</v>
      </c>
      <c r="BE53" s="17"/>
      <c r="BF53" s="17"/>
      <c r="BG53" s="17"/>
      <c r="BH53" s="17"/>
      <c r="BI53" s="17"/>
      <c r="BJ53" s="42"/>
    </row>
    <row r="54" spans="1:62" x14ac:dyDescent="0.35">
      <c r="A54" s="4"/>
      <c r="B54" s="13" t="s">
        <v>31</v>
      </c>
      <c r="C54" s="14">
        <f t="shared" si="67"/>
        <v>8.9090909090909083</v>
      </c>
      <c r="D54" s="14">
        <f t="shared" si="68"/>
        <v>7.5</v>
      </c>
      <c r="E54" s="14">
        <f t="shared" si="69"/>
        <v>0</v>
      </c>
      <c r="F54" s="14">
        <f t="shared" si="70"/>
        <v>25</v>
      </c>
      <c r="G54" s="15">
        <f t="shared" si="71"/>
        <v>9</v>
      </c>
      <c r="H54" s="15">
        <f t="shared" si="72"/>
        <v>10</v>
      </c>
      <c r="I54" s="15">
        <f t="shared" si="73"/>
        <v>10</v>
      </c>
      <c r="J54" s="15">
        <f t="shared" si="74"/>
        <v>10</v>
      </c>
      <c r="K54" s="15">
        <f t="shared" si="8"/>
        <v>4</v>
      </c>
      <c r="L54" s="16">
        <f t="shared" si="75"/>
        <v>0.97727272727272729</v>
      </c>
      <c r="M54" s="17">
        <v>3</v>
      </c>
      <c r="N54" s="17">
        <v>6</v>
      </c>
      <c r="O54" s="17">
        <v>1</v>
      </c>
      <c r="P54" s="17">
        <v>5</v>
      </c>
      <c r="Q54" s="17">
        <v>4</v>
      </c>
      <c r="R54" s="17">
        <v>0</v>
      </c>
      <c r="S54" s="17">
        <v>4</v>
      </c>
      <c r="T54" s="17">
        <v>5</v>
      </c>
      <c r="U54" s="17">
        <v>5</v>
      </c>
      <c r="V54" s="17">
        <v>3</v>
      </c>
      <c r="W54" s="17">
        <v>6</v>
      </c>
      <c r="X54" s="17">
        <v>10</v>
      </c>
      <c r="Y54" s="17">
        <v>7</v>
      </c>
      <c r="Z54" s="17">
        <v>7</v>
      </c>
      <c r="AA54" s="17">
        <v>4</v>
      </c>
      <c r="AB54" s="17">
        <v>3</v>
      </c>
      <c r="AC54" s="17">
        <v>2</v>
      </c>
      <c r="AD54" s="17">
        <v>4</v>
      </c>
      <c r="AE54" s="17">
        <v>3</v>
      </c>
      <c r="AF54" s="17">
        <v>2</v>
      </c>
      <c r="AG54" s="17">
        <v>6</v>
      </c>
      <c r="AH54" s="17">
        <v>13</v>
      </c>
      <c r="AI54" s="17">
        <v>10</v>
      </c>
      <c r="AJ54" s="17">
        <v>8</v>
      </c>
      <c r="AK54" s="17">
        <v>14</v>
      </c>
      <c r="AL54" s="17">
        <v>17</v>
      </c>
      <c r="AM54" s="17">
        <v>15</v>
      </c>
      <c r="AN54" s="17">
        <v>19</v>
      </c>
      <c r="AO54" s="17">
        <v>19</v>
      </c>
      <c r="AP54" s="17">
        <v>5</v>
      </c>
      <c r="AQ54" s="17">
        <v>13</v>
      </c>
      <c r="AR54" s="17">
        <v>17</v>
      </c>
      <c r="AS54" s="17">
        <v>6</v>
      </c>
      <c r="AT54" s="17">
        <v>9</v>
      </c>
      <c r="AU54" s="17">
        <v>13</v>
      </c>
      <c r="AV54" s="17">
        <v>10</v>
      </c>
      <c r="AW54" s="17">
        <v>11</v>
      </c>
      <c r="AX54" s="17">
        <v>9</v>
      </c>
      <c r="AY54" s="17">
        <v>10</v>
      </c>
      <c r="AZ54" s="17">
        <v>10</v>
      </c>
      <c r="BA54" s="17">
        <v>21</v>
      </c>
      <c r="BB54" s="17">
        <v>9</v>
      </c>
      <c r="BC54" s="17">
        <v>19</v>
      </c>
      <c r="BD54" s="17">
        <v>25</v>
      </c>
      <c r="BE54" s="17"/>
      <c r="BF54" s="17"/>
      <c r="BG54" s="17"/>
      <c r="BH54" s="17"/>
      <c r="BI54" s="17"/>
      <c r="BJ54" s="42"/>
    </row>
    <row r="55" spans="1:62" x14ac:dyDescent="0.35">
      <c r="A55" s="4"/>
      <c r="B55" s="13" t="s">
        <v>187</v>
      </c>
      <c r="C55" s="14">
        <f t="shared" si="67"/>
        <v>1.0731707317073171</v>
      </c>
      <c r="D55" s="14">
        <f t="shared" si="68"/>
        <v>1</v>
      </c>
      <c r="E55" s="14">
        <f t="shared" si="69"/>
        <v>0</v>
      </c>
      <c r="F55" s="14">
        <f t="shared" si="70"/>
        <v>5</v>
      </c>
      <c r="G55" s="15">
        <f t="shared" si="71"/>
        <v>6</v>
      </c>
      <c r="H55" s="15">
        <f t="shared" si="72"/>
        <v>5</v>
      </c>
      <c r="I55" s="15">
        <f t="shared" si="73"/>
        <v>8</v>
      </c>
      <c r="J55" s="15">
        <f t="shared" si="74"/>
        <v>5</v>
      </c>
      <c r="K55" s="15">
        <f t="shared" si="8"/>
        <v>3</v>
      </c>
      <c r="L55" s="16">
        <f t="shared" si="75"/>
        <v>0.61363636363636365</v>
      </c>
      <c r="M55" s="17">
        <v>3</v>
      </c>
      <c r="N55" s="17">
        <v>1</v>
      </c>
      <c r="O55" s="17">
        <v>2</v>
      </c>
      <c r="P55" s="17">
        <v>0</v>
      </c>
      <c r="Q55" s="17">
        <v>2</v>
      </c>
      <c r="R55" s="17">
        <v>2</v>
      </c>
      <c r="S55" s="17">
        <v>0</v>
      </c>
      <c r="T55" s="17">
        <v>0</v>
      </c>
      <c r="U55" s="17">
        <v>0</v>
      </c>
      <c r="V55" s="17">
        <v>1</v>
      </c>
      <c r="W55" s="17">
        <v>2</v>
      </c>
      <c r="X55" s="17" t="s">
        <v>154</v>
      </c>
      <c r="Y55" s="17">
        <v>5</v>
      </c>
      <c r="Z55" s="17">
        <v>0</v>
      </c>
      <c r="AA55" s="17">
        <v>1</v>
      </c>
      <c r="AB55" s="17">
        <v>0</v>
      </c>
      <c r="AC55" s="17">
        <v>0</v>
      </c>
      <c r="AD55" s="17">
        <v>1</v>
      </c>
      <c r="AE55" s="17">
        <v>0</v>
      </c>
      <c r="AF55" s="17">
        <v>1</v>
      </c>
      <c r="AG55" s="17">
        <v>0</v>
      </c>
      <c r="AH55" s="17">
        <v>0</v>
      </c>
      <c r="AI55" s="17">
        <v>1</v>
      </c>
      <c r="AJ55" s="17">
        <v>3</v>
      </c>
      <c r="AK55" s="17">
        <v>2</v>
      </c>
      <c r="AL55" s="17">
        <v>1</v>
      </c>
      <c r="AM55" s="17">
        <v>2</v>
      </c>
      <c r="AN55" s="17">
        <v>1</v>
      </c>
      <c r="AO55" s="17">
        <v>1</v>
      </c>
      <c r="AP55" s="17">
        <v>1</v>
      </c>
      <c r="AQ55" s="17">
        <v>1</v>
      </c>
      <c r="AR55" s="17" t="s">
        <v>154</v>
      </c>
      <c r="AS55" s="17">
        <v>0</v>
      </c>
      <c r="AT55" s="17">
        <v>0</v>
      </c>
      <c r="AU55" s="17">
        <v>1</v>
      </c>
      <c r="AV55" s="17" t="s">
        <v>154</v>
      </c>
      <c r="AW55" s="17">
        <v>0</v>
      </c>
      <c r="AX55" s="17">
        <v>3</v>
      </c>
      <c r="AY55" s="17">
        <v>1</v>
      </c>
      <c r="AZ55" s="17">
        <v>1</v>
      </c>
      <c r="BA55" s="17">
        <v>1</v>
      </c>
      <c r="BB55" s="17">
        <v>2</v>
      </c>
      <c r="BC55" s="17">
        <v>1</v>
      </c>
      <c r="BD55" s="17">
        <v>0</v>
      </c>
      <c r="BE55" s="17"/>
      <c r="BF55" s="17"/>
      <c r="BG55" s="17"/>
      <c r="BH55" s="17"/>
      <c r="BI55" s="17"/>
      <c r="BJ55" s="42"/>
    </row>
    <row r="56" spans="1:62" x14ac:dyDescent="0.35">
      <c r="A56" s="4"/>
      <c r="B56" s="13" t="s">
        <v>28</v>
      </c>
      <c r="C56" s="14">
        <f t="shared" si="2"/>
        <v>28.25</v>
      </c>
      <c r="D56" s="14">
        <f t="shared" si="3"/>
        <v>24.5</v>
      </c>
      <c r="E56" s="14">
        <f t="shared" si="0"/>
        <v>4</v>
      </c>
      <c r="F56" s="14">
        <f t="shared" si="1"/>
        <v>84</v>
      </c>
      <c r="G56" s="15">
        <f t="shared" si="4"/>
        <v>10</v>
      </c>
      <c r="H56" s="15">
        <f t="shared" si="5"/>
        <v>10</v>
      </c>
      <c r="I56" s="15">
        <f t="shared" si="6"/>
        <v>10</v>
      </c>
      <c r="J56" s="15">
        <f t="shared" si="7"/>
        <v>10</v>
      </c>
      <c r="K56" s="15">
        <f t="shared" si="8"/>
        <v>4</v>
      </c>
      <c r="L56" s="16">
        <f t="shared" si="9"/>
        <v>1</v>
      </c>
      <c r="M56" s="17">
        <v>6</v>
      </c>
      <c r="N56" s="17">
        <v>10</v>
      </c>
      <c r="O56" s="17">
        <v>7</v>
      </c>
      <c r="P56" s="17">
        <v>8</v>
      </c>
      <c r="Q56" s="17">
        <v>6</v>
      </c>
      <c r="R56" s="17">
        <v>10</v>
      </c>
      <c r="S56" s="17">
        <v>4</v>
      </c>
      <c r="T56" s="17">
        <v>11</v>
      </c>
      <c r="U56" s="17">
        <v>7</v>
      </c>
      <c r="V56" s="17">
        <v>10</v>
      </c>
      <c r="W56" s="17">
        <v>8</v>
      </c>
      <c r="X56" s="17">
        <v>9</v>
      </c>
      <c r="Y56" s="17">
        <v>20</v>
      </c>
      <c r="Z56" s="17">
        <v>21</v>
      </c>
      <c r="AA56" s="17">
        <v>18</v>
      </c>
      <c r="AB56" s="17">
        <v>16</v>
      </c>
      <c r="AC56" s="17">
        <v>32</v>
      </c>
      <c r="AD56" s="17">
        <v>13</v>
      </c>
      <c r="AE56" s="17">
        <v>17</v>
      </c>
      <c r="AF56" s="17">
        <v>26</v>
      </c>
      <c r="AG56" s="17">
        <v>22</v>
      </c>
      <c r="AH56" s="17">
        <v>40</v>
      </c>
      <c r="AI56" s="17">
        <v>24</v>
      </c>
      <c r="AJ56" s="17">
        <v>25</v>
      </c>
      <c r="AK56" s="17">
        <v>14</v>
      </c>
      <c r="AL56" s="17">
        <v>36</v>
      </c>
      <c r="AM56" s="17">
        <v>31</v>
      </c>
      <c r="AN56" s="17">
        <v>40</v>
      </c>
      <c r="AO56" s="17">
        <v>31</v>
      </c>
      <c r="AP56" s="17">
        <v>44</v>
      </c>
      <c r="AQ56" s="17">
        <v>71</v>
      </c>
      <c r="AR56" s="17">
        <v>42</v>
      </c>
      <c r="AS56" s="17">
        <v>33</v>
      </c>
      <c r="AT56" s="17">
        <v>29</v>
      </c>
      <c r="AU56" s="17">
        <v>28</v>
      </c>
      <c r="AV56" s="17">
        <v>43</v>
      </c>
      <c r="AW56" s="17">
        <v>84</v>
      </c>
      <c r="AX56" s="17">
        <v>70</v>
      </c>
      <c r="AY56" s="17">
        <v>51</v>
      </c>
      <c r="AZ56" s="17">
        <v>62</v>
      </c>
      <c r="BA56" s="17">
        <v>51</v>
      </c>
      <c r="BB56" s="17">
        <v>41</v>
      </c>
      <c r="BC56" s="17">
        <v>50</v>
      </c>
      <c r="BD56" s="17">
        <v>22</v>
      </c>
      <c r="BE56" s="17"/>
      <c r="BF56" s="17"/>
      <c r="BG56" s="17"/>
      <c r="BH56" s="17"/>
      <c r="BI56" s="17"/>
      <c r="BJ56" s="42"/>
    </row>
    <row r="57" spans="1:62" x14ac:dyDescent="0.35">
      <c r="A57" s="4"/>
      <c r="B57" s="19" t="s">
        <v>97</v>
      </c>
      <c r="C57" s="20">
        <f t="shared" si="2"/>
        <v>15.522727272727273</v>
      </c>
      <c r="D57" s="20">
        <f t="shared" si="3"/>
        <v>16.5</v>
      </c>
      <c r="E57" s="20">
        <f t="shared" si="0"/>
        <v>0</v>
      </c>
      <c r="F57" s="20">
        <f t="shared" si="1"/>
        <v>53</v>
      </c>
      <c r="G57" s="21">
        <f t="shared" si="4"/>
        <v>0</v>
      </c>
      <c r="H57" s="21">
        <f t="shared" si="5"/>
        <v>0</v>
      </c>
      <c r="I57" s="21">
        <f t="shared" si="6"/>
        <v>10</v>
      </c>
      <c r="J57" s="21">
        <f t="shared" si="7"/>
        <v>10</v>
      </c>
      <c r="K57" s="21">
        <f t="shared" si="8"/>
        <v>4</v>
      </c>
      <c r="L57" s="22">
        <f t="shared" si="9"/>
        <v>0.54545454545454541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20</v>
      </c>
      <c r="AH57" s="23">
        <v>37</v>
      </c>
      <c r="AI57" s="23">
        <v>23</v>
      </c>
      <c r="AJ57" s="23">
        <v>18</v>
      </c>
      <c r="AK57" s="23">
        <v>11</v>
      </c>
      <c r="AL57" s="23">
        <v>25</v>
      </c>
      <c r="AM57" s="23">
        <v>26</v>
      </c>
      <c r="AN57" s="23">
        <v>27</v>
      </c>
      <c r="AO57" s="23">
        <v>20</v>
      </c>
      <c r="AP57" s="23">
        <v>29</v>
      </c>
      <c r="AQ57" s="23">
        <v>45</v>
      </c>
      <c r="AR57" s="23">
        <v>27</v>
      </c>
      <c r="AS57" s="23">
        <v>25</v>
      </c>
      <c r="AT57" s="23">
        <v>16</v>
      </c>
      <c r="AU57" s="23">
        <v>22</v>
      </c>
      <c r="AV57" s="23">
        <v>25</v>
      </c>
      <c r="AW57" s="23">
        <v>53</v>
      </c>
      <c r="AX57" s="23">
        <v>49</v>
      </c>
      <c r="AY57" s="23">
        <v>35</v>
      </c>
      <c r="AZ57" s="23">
        <v>45</v>
      </c>
      <c r="BA57" s="23">
        <v>30</v>
      </c>
      <c r="BB57" s="23">
        <v>26</v>
      </c>
      <c r="BC57" s="23">
        <v>32</v>
      </c>
      <c r="BD57" s="23">
        <v>17</v>
      </c>
      <c r="BE57" s="23"/>
      <c r="BF57" s="23"/>
      <c r="BG57" s="23"/>
      <c r="BH57" s="23"/>
      <c r="BI57" s="23"/>
      <c r="BJ57" s="23"/>
    </row>
    <row r="58" spans="1:62" x14ac:dyDescent="0.35">
      <c r="A58" s="4"/>
      <c r="B58" s="19" t="s">
        <v>98</v>
      </c>
      <c r="C58" s="20">
        <f t="shared" si="2"/>
        <v>6.1818181818181817</v>
      </c>
      <c r="D58" s="20">
        <f t="shared" si="3"/>
        <v>2.5</v>
      </c>
      <c r="E58" s="20">
        <f t="shared" si="0"/>
        <v>0</v>
      </c>
      <c r="F58" s="20">
        <f t="shared" si="1"/>
        <v>31</v>
      </c>
      <c r="G58" s="21">
        <f t="shared" si="4"/>
        <v>0</v>
      </c>
      <c r="H58" s="21">
        <f t="shared" si="5"/>
        <v>0</v>
      </c>
      <c r="I58" s="21">
        <f t="shared" si="6"/>
        <v>10</v>
      </c>
      <c r="J58" s="21">
        <f t="shared" si="7"/>
        <v>10</v>
      </c>
      <c r="K58" s="21">
        <f t="shared" si="8"/>
        <v>4</v>
      </c>
      <c r="L58" s="22">
        <f t="shared" si="9"/>
        <v>0.54545454545454541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2</v>
      </c>
      <c r="AH58" s="23">
        <v>3</v>
      </c>
      <c r="AI58" s="23">
        <v>1</v>
      </c>
      <c r="AJ58" s="23">
        <v>7</v>
      </c>
      <c r="AK58" s="23">
        <v>3</v>
      </c>
      <c r="AL58" s="23">
        <v>11</v>
      </c>
      <c r="AM58" s="23">
        <v>4</v>
      </c>
      <c r="AN58" s="23">
        <v>13</v>
      </c>
      <c r="AO58" s="23">
        <v>11</v>
      </c>
      <c r="AP58" s="23">
        <v>15</v>
      </c>
      <c r="AQ58" s="23">
        <v>26</v>
      </c>
      <c r="AR58" s="23">
        <v>10</v>
      </c>
      <c r="AS58" s="23">
        <v>8</v>
      </c>
      <c r="AT58" s="23">
        <v>11</v>
      </c>
      <c r="AU58" s="23">
        <v>5</v>
      </c>
      <c r="AV58" s="23">
        <v>16</v>
      </c>
      <c r="AW58" s="23">
        <v>31</v>
      </c>
      <c r="AX58" s="23">
        <v>21</v>
      </c>
      <c r="AY58" s="23">
        <v>13</v>
      </c>
      <c r="AZ58" s="23">
        <v>15</v>
      </c>
      <c r="BA58" s="23">
        <v>15</v>
      </c>
      <c r="BB58" s="23">
        <v>9</v>
      </c>
      <c r="BC58" s="23">
        <v>18</v>
      </c>
      <c r="BD58" s="23">
        <v>4</v>
      </c>
      <c r="BE58" s="23"/>
      <c r="BF58" s="23"/>
      <c r="BG58" s="23"/>
      <c r="BH58" s="23"/>
      <c r="BI58" s="23"/>
      <c r="BJ58" s="23"/>
    </row>
    <row r="59" spans="1:62" x14ac:dyDescent="0.35">
      <c r="A59" s="4"/>
      <c r="B59" s="19" t="s">
        <v>99</v>
      </c>
      <c r="C59" s="20">
        <f t="shared" si="2"/>
        <v>0.65909090909090906</v>
      </c>
      <c r="D59" s="20">
        <f t="shared" si="3"/>
        <v>0</v>
      </c>
      <c r="E59" s="20">
        <f t="shared" si="0"/>
        <v>0</v>
      </c>
      <c r="F59" s="20">
        <f t="shared" si="1"/>
        <v>6</v>
      </c>
      <c r="G59" s="21">
        <f t="shared" si="4"/>
        <v>0</v>
      </c>
      <c r="H59" s="21">
        <f t="shared" si="5"/>
        <v>0</v>
      </c>
      <c r="I59" s="21">
        <f t="shared" si="6"/>
        <v>1</v>
      </c>
      <c r="J59" s="21">
        <f t="shared" si="7"/>
        <v>6</v>
      </c>
      <c r="K59" s="21">
        <f t="shared" si="8"/>
        <v>3</v>
      </c>
      <c r="L59" s="22">
        <f t="shared" si="9"/>
        <v>0.22727272727272727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1</v>
      </c>
      <c r="AN59" s="23">
        <v>0</v>
      </c>
      <c r="AO59" s="23">
        <v>0</v>
      </c>
      <c r="AP59" s="23">
        <v>0</v>
      </c>
      <c r="AQ59" s="23">
        <v>0</v>
      </c>
      <c r="AR59" s="23">
        <v>5</v>
      </c>
      <c r="AS59" s="23">
        <v>0</v>
      </c>
      <c r="AT59" s="23">
        <v>2</v>
      </c>
      <c r="AU59" s="23">
        <v>1</v>
      </c>
      <c r="AV59" s="23">
        <v>2</v>
      </c>
      <c r="AW59" s="23">
        <v>0</v>
      </c>
      <c r="AX59" s="23">
        <v>0</v>
      </c>
      <c r="AY59" s="23">
        <v>3</v>
      </c>
      <c r="AZ59" s="23">
        <v>2</v>
      </c>
      <c r="BA59" s="23">
        <v>6</v>
      </c>
      <c r="BB59" s="23">
        <v>6</v>
      </c>
      <c r="BC59" s="23">
        <v>0</v>
      </c>
      <c r="BD59" s="23">
        <v>1</v>
      </c>
      <c r="BE59" s="23"/>
      <c r="BF59" s="23"/>
      <c r="BG59" s="23"/>
      <c r="BH59" s="23"/>
      <c r="BI59" s="23"/>
      <c r="BJ59" s="23"/>
    </row>
    <row r="60" spans="1:62" x14ac:dyDescent="0.35">
      <c r="A60" s="4"/>
      <c r="B60" s="13" t="s">
        <v>32</v>
      </c>
      <c r="C60" s="14">
        <f t="shared" si="2"/>
        <v>62.43181818181818</v>
      </c>
      <c r="D60" s="14">
        <f t="shared" si="3"/>
        <v>64</v>
      </c>
      <c r="E60" s="14">
        <f t="shared" si="0"/>
        <v>16</v>
      </c>
      <c r="F60" s="14">
        <f t="shared" si="1"/>
        <v>110</v>
      </c>
      <c r="G60" s="15">
        <f t="shared" si="4"/>
        <v>10</v>
      </c>
      <c r="H60" s="15">
        <f t="shared" si="5"/>
        <v>10</v>
      </c>
      <c r="I60" s="15">
        <f t="shared" si="6"/>
        <v>10</v>
      </c>
      <c r="J60" s="15">
        <f t="shared" si="7"/>
        <v>10</v>
      </c>
      <c r="K60" s="15">
        <f t="shared" si="8"/>
        <v>4</v>
      </c>
      <c r="L60" s="16">
        <f t="shared" si="9"/>
        <v>1</v>
      </c>
      <c r="M60" s="18">
        <v>21</v>
      </c>
      <c r="N60" s="18">
        <v>16</v>
      </c>
      <c r="O60" s="18">
        <v>33</v>
      </c>
      <c r="P60" s="18">
        <v>51</v>
      </c>
      <c r="Q60" s="18">
        <v>37</v>
      </c>
      <c r="R60" s="18">
        <v>21</v>
      </c>
      <c r="S60" s="18">
        <v>21</v>
      </c>
      <c r="T60" s="18">
        <v>29</v>
      </c>
      <c r="U60" s="18">
        <v>34</v>
      </c>
      <c r="V60" s="18">
        <v>31</v>
      </c>
      <c r="W60" s="18">
        <v>23</v>
      </c>
      <c r="X60" s="18">
        <v>49</v>
      </c>
      <c r="Y60" s="18">
        <v>51</v>
      </c>
      <c r="Z60" s="18">
        <v>36</v>
      </c>
      <c r="AA60" s="18">
        <v>72</v>
      </c>
      <c r="AB60" s="18">
        <v>51</v>
      </c>
      <c r="AC60" s="18">
        <v>65</v>
      </c>
      <c r="AD60" s="18">
        <v>39</v>
      </c>
      <c r="AE60" s="18">
        <v>53</v>
      </c>
      <c r="AF60" s="18">
        <v>76</v>
      </c>
      <c r="AG60" s="18">
        <v>84</v>
      </c>
      <c r="AH60" s="18">
        <v>90</v>
      </c>
      <c r="AI60" s="18">
        <v>55</v>
      </c>
      <c r="AJ60" s="18">
        <v>98</v>
      </c>
      <c r="AK60" s="18">
        <v>60</v>
      </c>
      <c r="AL60" s="18">
        <v>90</v>
      </c>
      <c r="AM60" s="18">
        <v>98</v>
      </c>
      <c r="AN60" s="18">
        <v>98</v>
      </c>
      <c r="AO60" s="18">
        <v>90</v>
      </c>
      <c r="AP60" s="18">
        <v>62</v>
      </c>
      <c r="AQ60" s="18">
        <v>71</v>
      </c>
      <c r="AR60" s="18">
        <v>72</v>
      </c>
      <c r="AS60" s="18">
        <v>105</v>
      </c>
      <c r="AT60" s="18">
        <v>63</v>
      </c>
      <c r="AU60" s="18">
        <v>62</v>
      </c>
      <c r="AV60" s="18">
        <v>78</v>
      </c>
      <c r="AW60" s="18">
        <v>65</v>
      </c>
      <c r="AX60" s="18">
        <v>78</v>
      </c>
      <c r="AY60" s="18">
        <v>98</v>
      </c>
      <c r="AZ60" s="18">
        <v>79</v>
      </c>
      <c r="BA60" s="18">
        <v>67</v>
      </c>
      <c r="BB60" s="18">
        <v>110</v>
      </c>
      <c r="BC60" s="18">
        <v>87</v>
      </c>
      <c r="BD60" s="18">
        <v>78</v>
      </c>
      <c r="BE60" s="18"/>
      <c r="BF60" s="18"/>
      <c r="BG60" s="18"/>
      <c r="BH60" s="18"/>
      <c r="BI60" s="18"/>
      <c r="BJ60" s="14"/>
    </row>
    <row r="61" spans="1:62" x14ac:dyDescent="0.35">
      <c r="A61" s="4"/>
      <c r="B61" s="13" t="s">
        <v>132</v>
      </c>
      <c r="C61" s="14">
        <f t="shared" si="2"/>
        <v>0.13636363636363635</v>
      </c>
      <c r="D61" s="14">
        <f t="shared" si="3"/>
        <v>0</v>
      </c>
      <c r="E61" s="14">
        <f t="shared" si="0"/>
        <v>0</v>
      </c>
      <c r="F61" s="14">
        <f t="shared" si="1"/>
        <v>2</v>
      </c>
      <c r="G61" s="15">
        <f t="shared" si="4"/>
        <v>3</v>
      </c>
      <c r="H61" s="15">
        <f t="shared" si="5"/>
        <v>0</v>
      </c>
      <c r="I61" s="15">
        <f t="shared" si="6"/>
        <v>0</v>
      </c>
      <c r="J61" s="15">
        <f t="shared" si="7"/>
        <v>2</v>
      </c>
      <c r="K61" s="15">
        <f t="shared" si="8"/>
        <v>0</v>
      </c>
      <c r="L61" s="16">
        <f t="shared" si="9"/>
        <v>0.11363636363636363</v>
      </c>
      <c r="M61" s="17">
        <v>0</v>
      </c>
      <c r="N61" s="17">
        <v>1</v>
      </c>
      <c r="O61" s="17">
        <v>0</v>
      </c>
      <c r="P61" s="17">
        <v>0</v>
      </c>
      <c r="Q61" s="17">
        <v>0</v>
      </c>
      <c r="R61" s="17">
        <v>1</v>
      </c>
      <c r="S61" s="17">
        <v>0</v>
      </c>
      <c r="T61" s="17">
        <v>0</v>
      </c>
      <c r="U61" s="17">
        <v>1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2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1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/>
      <c r="BF61" s="17"/>
      <c r="BG61" s="17"/>
      <c r="BH61" s="17"/>
      <c r="BI61" s="17"/>
      <c r="BJ61" s="42"/>
    </row>
    <row r="62" spans="1:62" x14ac:dyDescent="0.35">
      <c r="A62" s="4"/>
      <c r="B62" s="13" t="s">
        <v>33</v>
      </c>
      <c r="C62" s="14">
        <f t="shared" si="2"/>
        <v>4.1818181818181817</v>
      </c>
      <c r="D62" s="14">
        <f t="shared" si="3"/>
        <v>3</v>
      </c>
      <c r="E62" s="14">
        <f t="shared" si="0"/>
        <v>0</v>
      </c>
      <c r="F62" s="14">
        <f t="shared" si="1"/>
        <v>19</v>
      </c>
      <c r="G62" s="15">
        <f t="shared" si="4"/>
        <v>8</v>
      </c>
      <c r="H62" s="15">
        <f t="shared" si="5"/>
        <v>8</v>
      </c>
      <c r="I62" s="15">
        <f t="shared" si="6"/>
        <v>9</v>
      </c>
      <c r="J62" s="15">
        <f t="shared" si="7"/>
        <v>9</v>
      </c>
      <c r="K62" s="15">
        <f t="shared" si="8"/>
        <v>3</v>
      </c>
      <c r="L62" s="16">
        <f t="shared" si="9"/>
        <v>0.84090909090909094</v>
      </c>
      <c r="M62" s="18">
        <v>0</v>
      </c>
      <c r="N62" s="18">
        <v>6</v>
      </c>
      <c r="O62" s="18">
        <v>0</v>
      </c>
      <c r="P62" s="18">
        <v>1</v>
      </c>
      <c r="Q62" s="18">
        <v>4</v>
      </c>
      <c r="R62" s="18">
        <v>1</v>
      </c>
      <c r="S62" s="18">
        <v>2</v>
      </c>
      <c r="T62" s="18">
        <v>2</v>
      </c>
      <c r="U62" s="18">
        <v>6</v>
      </c>
      <c r="V62" s="18">
        <v>1</v>
      </c>
      <c r="W62" s="18">
        <v>3</v>
      </c>
      <c r="X62" s="18">
        <v>3</v>
      </c>
      <c r="Y62" s="18">
        <v>3</v>
      </c>
      <c r="Z62" s="18">
        <v>0</v>
      </c>
      <c r="AA62" s="18">
        <v>5</v>
      </c>
      <c r="AB62" s="18">
        <v>4</v>
      </c>
      <c r="AC62" s="18">
        <v>4</v>
      </c>
      <c r="AD62" s="18">
        <v>0</v>
      </c>
      <c r="AE62" s="18">
        <v>12</v>
      </c>
      <c r="AF62" s="18">
        <v>5</v>
      </c>
      <c r="AG62" s="18">
        <v>5</v>
      </c>
      <c r="AH62" s="18">
        <v>5</v>
      </c>
      <c r="AI62" s="18">
        <v>7</v>
      </c>
      <c r="AJ62" s="18">
        <v>7</v>
      </c>
      <c r="AK62" s="18">
        <v>2</v>
      </c>
      <c r="AL62" s="18">
        <v>5</v>
      </c>
      <c r="AM62" s="18">
        <v>3</v>
      </c>
      <c r="AN62" s="18">
        <v>12</v>
      </c>
      <c r="AO62" s="18">
        <v>2</v>
      </c>
      <c r="AP62" s="18">
        <v>0</v>
      </c>
      <c r="AQ62" s="18">
        <v>1</v>
      </c>
      <c r="AR62" s="18">
        <v>2</v>
      </c>
      <c r="AS62" s="18">
        <v>19</v>
      </c>
      <c r="AT62" s="18">
        <v>3</v>
      </c>
      <c r="AU62" s="18">
        <v>5</v>
      </c>
      <c r="AV62" s="18">
        <v>0</v>
      </c>
      <c r="AW62" s="18">
        <v>11</v>
      </c>
      <c r="AX62" s="18">
        <v>3</v>
      </c>
      <c r="AY62" s="18">
        <v>7</v>
      </c>
      <c r="AZ62" s="18">
        <v>8</v>
      </c>
      <c r="BA62" s="18">
        <v>2</v>
      </c>
      <c r="BB62" s="18">
        <v>10</v>
      </c>
      <c r="BC62" s="18">
        <v>3</v>
      </c>
      <c r="BD62" s="18">
        <v>0</v>
      </c>
      <c r="BE62" s="18"/>
      <c r="BF62" s="18"/>
      <c r="BG62" s="18"/>
      <c r="BH62" s="18"/>
      <c r="BI62" s="18"/>
      <c r="BJ62" s="14"/>
    </row>
    <row r="63" spans="1:62" x14ac:dyDescent="0.35">
      <c r="A63" s="4"/>
      <c r="B63" s="13" t="s">
        <v>138</v>
      </c>
      <c r="C63" s="14">
        <f t="shared" si="2"/>
        <v>0.29545454545454547</v>
      </c>
      <c r="D63" s="14">
        <f t="shared" si="3"/>
        <v>0</v>
      </c>
      <c r="E63" s="14">
        <f t="shared" si="0"/>
        <v>0</v>
      </c>
      <c r="F63" s="14">
        <f t="shared" si="1"/>
        <v>3</v>
      </c>
      <c r="G63" s="15">
        <f t="shared" si="4"/>
        <v>0</v>
      </c>
      <c r="H63" s="15">
        <f t="shared" si="5"/>
        <v>0</v>
      </c>
      <c r="I63" s="15">
        <f t="shared" si="6"/>
        <v>2</v>
      </c>
      <c r="J63" s="15">
        <f t="shared" si="7"/>
        <v>7</v>
      </c>
      <c r="K63" s="15">
        <f t="shared" si="8"/>
        <v>1</v>
      </c>
      <c r="L63" s="16">
        <f t="shared" si="9"/>
        <v>0.22727272727272727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1</v>
      </c>
      <c r="AL63" s="18">
        <v>0</v>
      </c>
      <c r="AM63" s="18">
        <v>1</v>
      </c>
      <c r="AN63" s="18">
        <v>0</v>
      </c>
      <c r="AO63" s="18">
        <v>0</v>
      </c>
      <c r="AP63" s="18">
        <v>0</v>
      </c>
      <c r="AQ63" s="18">
        <v>0</v>
      </c>
      <c r="AR63" s="18">
        <v>1</v>
      </c>
      <c r="AS63" s="18">
        <v>3</v>
      </c>
      <c r="AT63" s="18">
        <v>2</v>
      </c>
      <c r="AU63" s="18">
        <v>1</v>
      </c>
      <c r="AV63" s="18">
        <v>1</v>
      </c>
      <c r="AW63" s="18">
        <v>0</v>
      </c>
      <c r="AX63" s="18">
        <v>1</v>
      </c>
      <c r="AY63" s="18">
        <v>0</v>
      </c>
      <c r="AZ63" s="18">
        <v>1</v>
      </c>
      <c r="BA63" s="18">
        <v>1</v>
      </c>
      <c r="BB63" s="18">
        <v>0</v>
      </c>
      <c r="BC63" s="18">
        <v>0</v>
      </c>
      <c r="BD63" s="18">
        <v>0</v>
      </c>
      <c r="BE63" s="18"/>
      <c r="BF63" s="18"/>
      <c r="BG63" s="18"/>
      <c r="BH63" s="18"/>
      <c r="BI63" s="18"/>
      <c r="BJ63" s="14"/>
    </row>
    <row r="64" spans="1:62" x14ac:dyDescent="0.35">
      <c r="A64" s="4"/>
      <c r="B64" s="13" t="s">
        <v>153</v>
      </c>
      <c r="C64" s="14">
        <f t="shared" si="2"/>
        <v>0</v>
      </c>
      <c r="D64" s="14">
        <f t="shared" si="3"/>
        <v>0</v>
      </c>
      <c r="E64" s="14">
        <f t="shared" si="0"/>
        <v>0</v>
      </c>
      <c r="F64" s="14">
        <f t="shared" si="1"/>
        <v>0</v>
      </c>
      <c r="G64" s="15">
        <f t="shared" si="4"/>
        <v>0</v>
      </c>
      <c r="H64" s="15">
        <f t="shared" si="5"/>
        <v>0</v>
      </c>
      <c r="I64" s="15">
        <f t="shared" si="6"/>
        <v>0</v>
      </c>
      <c r="J64" s="15">
        <f t="shared" si="7"/>
        <v>0</v>
      </c>
      <c r="K64" s="15">
        <f t="shared" si="8"/>
        <v>0</v>
      </c>
      <c r="L64" s="16">
        <f t="shared" si="9"/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 t="s">
        <v>154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/>
      <c r="BF64" s="17"/>
      <c r="BG64" s="17"/>
      <c r="BH64" s="17"/>
      <c r="BI64" s="17"/>
      <c r="BJ64" s="42"/>
    </row>
    <row r="65" spans="1:62" x14ac:dyDescent="0.35">
      <c r="A65" s="4"/>
      <c r="B65" s="13" t="s">
        <v>37</v>
      </c>
      <c r="C65" s="14">
        <f t="shared" si="2"/>
        <v>46.659090909090907</v>
      </c>
      <c r="D65" s="14">
        <f t="shared" si="3"/>
        <v>26.5</v>
      </c>
      <c r="E65" s="14">
        <f t="shared" si="0"/>
        <v>0</v>
      </c>
      <c r="F65" s="14">
        <f t="shared" si="1"/>
        <v>431</v>
      </c>
      <c r="G65" s="15">
        <f t="shared" si="4"/>
        <v>10</v>
      </c>
      <c r="H65" s="15">
        <f t="shared" si="5"/>
        <v>9</v>
      </c>
      <c r="I65" s="15">
        <f t="shared" si="6"/>
        <v>9</v>
      </c>
      <c r="J65" s="15">
        <f t="shared" si="7"/>
        <v>10</v>
      </c>
      <c r="K65" s="15">
        <f t="shared" si="8"/>
        <v>4</v>
      </c>
      <c r="L65" s="16">
        <f t="shared" si="9"/>
        <v>0.95454545454545459</v>
      </c>
      <c r="M65" s="18">
        <v>15</v>
      </c>
      <c r="N65" s="18">
        <v>24</v>
      </c>
      <c r="O65" s="18">
        <v>12</v>
      </c>
      <c r="P65" s="18">
        <v>26</v>
      </c>
      <c r="Q65" s="18">
        <v>5</v>
      </c>
      <c r="R65" s="18">
        <v>27</v>
      </c>
      <c r="S65" s="18">
        <v>9</v>
      </c>
      <c r="T65" s="18">
        <v>18</v>
      </c>
      <c r="U65" s="18">
        <v>50</v>
      </c>
      <c r="V65" s="18">
        <v>8</v>
      </c>
      <c r="W65" s="18">
        <v>15</v>
      </c>
      <c r="X65" s="18">
        <v>3</v>
      </c>
      <c r="Y65" s="18">
        <v>1</v>
      </c>
      <c r="Z65" s="18">
        <v>0</v>
      </c>
      <c r="AA65" s="18">
        <v>26</v>
      </c>
      <c r="AB65" s="18">
        <v>34</v>
      </c>
      <c r="AC65" s="18">
        <v>83</v>
      </c>
      <c r="AD65" s="18">
        <v>74</v>
      </c>
      <c r="AE65" s="18">
        <v>75</v>
      </c>
      <c r="AF65" s="18">
        <v>3</v>
      </c>
      <c r="AG65" s="18">
        <v>6</v>
      </c>
      <c r="AH65" s="18">
        <v>64</v>
      </c>
      <c r="AI65" s="18">
        <v>0</v>
      </c>
      <c r="AJ65" s="18">
        <v>3</v>
      </c>
      <c r="AK65" s="18">
        <v>9</v>
      </c>
      <c r="AL65" s="18">
        <v>13</v>
      </c>
      <c r="AM65" s="18">
        <v>431</v>
      </c>
      <c r="AN65" s="18">
        <v>109</v>
      </c>
      <c r="AO65" s="18">
        <v>63</v>
      </c>
      <c r="AP65" s="18">
        <v>9</v>
      </c>
      <c r="AQ65" s="18">
        <v>28</v>
      </c>
      <c r="AR65" s="18">
        <v>28</v>
      </c>
      <c r="AS65" s="18">
        <v>30</v>
      </c>
      <c r="AT65" s="18">
        <v>12</v>
      </c>
      <c r="AU65" s="18">
        <v>7</v>
      </c>
      <c r="AV65" s="18">
        <v>37</v>
      </c>
      <c r="AW65" s="18">
        <v>32</v>
      </c>
      <c r="AX65" s="18">
        <v>34</v>
      </c>
      <c r="AY65" s="18">
        <v>66</v>
      </c>
      <c r="AZ65" s="18">
        <v>34</v>
      </c>
      <c r="BA65" s="18">
        <v>66</v>
      </c>
      <c r="BB65" s="18">
        <v>153</v>
      </c>
      <c r="BC65" s="18">
        <v>208</v>
      </c>
      <c r="BD65" s="18">
        <v>103</v>
      </c>
      <c r="BE65" s="18"/>
      <c r="BF65" s="18"/>
      <c r="BG65" s="18"/>
      <c r="BH65" s="18"/>
      <c r="BI65" s="18"/>
      <c r="BJ65" s="14"/>
    </row>
    <row r="66" spans="1:62" x14ac:dyDescent="0.35">
      <c r="A66" s="4"/>
      <c r="B66" s="13" t="s">
        <v>38</v>
      </c>
      <c r="C66" s="14">
        <f t="shared" si="2"/>
        <v>0.65909090909090906</v>
      </c>
      <c r="D66" s="14">
        <f t="shared" si="3"/>
        <v>0</v>
      </c>
      <c r="E66" s="14">
        <f t="shared" si="0"/>
        <v>0</v>
      </c>
      <c r="F66" s="14">
        <f t="shared" si="1"/>
        <v>16</v>
      </c>
      <c r="G66" s="15">
        <f t="shared" si="4"/>
        <v>4</v>
      </c>
      <c r="H66" s="15">
        <f t="shared" si="5"/>
        <v>1</v>
      </c>
      <c r="I66" s="15">
        <f t="shared" si="6"/>
        <v>4</v>
      </c>
      <c r="J66" s="15">
        <f t="shared" si="7"/>
        <v>2</v>
      </c>
      <c r="K66" s="15">
        <f t="shared" si="8"/>
        <v>0</v>
      </c>
      <c r="L66" s="16">
        <f t="shared" si="9"/>
        <v>0.25</v>
      </c>
      <c r="M66" s="18">
        <v>0</v>
      </c>
      <c r="N66" s="18">
        <v>0</v>
      </c>
      <c r="O66" s="18">
        <v>0</v>
      </c>
      <c r="P66" s="18">
        <v>1</v>
      </c>
      <c r="Q66" s="18">
        <v>0</v>
      </c>
      <c r="R66" s="18">
        <v>1</v>
      </c>
      <c r="S66" s="18">
        <v>1</v>
      </c>
      <c r="T66" s="18">
        <v>2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2</v>
      </c>
      <c r="AG66" s="18">
        <v>0</v>
      </c>
      <c r="AH66" s="18">
        <v>1</v>
      </c>
      <c r="AI66" s="18">
        <v>0</v>
      </c>
      <c r="AJ66" s="18">
        <v>0</v>
      </c>
      <c r="AK66" s="18">
        <v>1</v>
      </c>
      <c r="AL66" s="18">
        <v>1</v>
      </c>
      <c r="AM66" s="18">
        <v>0</v>
      </c>
      <c r="AN66" s="18">
        <v>16</v>
      </c>
      <c r="AO66" s="18">
        <v>0</v>
      </c>
      <c r="AP66" s="18">
        <v>0</v>
      </c>
      <c r="AQ66" s="18">
        <v>0</v>
      </c>
      <c r="AR66" s="18">
        <v>2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1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/>
      <c r="BF66" s="18"/>
      <c r="BG66" s="18"/>
      <c r="BH66" s="18"/>
      <c r="BI66" s="18"/>
      <c r="BJ66" s="14"/>
    </row>
    <row r="67" spans="1:62" x14ac:dyDescent="0.35">
      <c r="A67" s="4"/>
      <c r="B67" s="13" t="s">
        <v>121</v>
      </c>
      <c r="C67" s="14">
        <f t="shared" si="2"/>
        <v>1.4545454545454546</v>
      </c>
      <c r="D67" s="14">
        <f t="shared" si="3"/>
        <v>1</v>
      </c>
      <c r="E67" s="14">
        <f t="shared" si="0"/>
        <v>0</v>
      </c>
      <c r="F67" s="14">
        <f t="shared" si="1"/>
        <v>15</v>
      </c>
      <c r="G67" s="15">
        <f t="shared" si="4"/>
        <v>6</v>
      </c>
      <c r="H67" s="15">
        <f t="shared" si="5"/>
        <v>5</v>
      </c>
      <c r="I67" s="15">
        <f t="shared" si="6"/>
        <v>7</v>
      </c>
      <c r="J67" s="15">
        <f t="shared" si="7"/>
        <v>5</v>
      </c>
      <c r="K67" s="15">
        <f t="shared" si="8"/>
        <v>1</v>
      </c>
      <c r="L67" s="16">
        <f t="shared" si="9"/>
        <v>0.54545454545454541</v>
      </c>
      <c r="M67" s="18">
        <v>0</v>
      </c>
      <c r="N67" s="18">
        <v>1</v>
      </c>
      <c r="O67" s="18">
        <v>1</v>
      </c>
      <c r="P67" s="18">
        <v>0</v>
      </c>
      <c r="Q67" s="18">
        <v>0</v>
      </c>
      <c r="R67" s="18">
        <v>3</v>
      </c>
      <c r="S67" s="18">
        <v>2</v>
      </c>
      <c r="T67" s="18">
        <v>0</v>
      </c>
      <c r="U67" s="18">
        <v>2</v>
      </c>
      <c r="V67" s="18">
        <v>1</v>
      </c>
      <c r="W67" s="18">
        <v>0</v>
      </c>
      <c r="X67" s="18">
        <v>0</v>
      </c>
      <c r="Y67" s="18">
        <v>0</v>
      </c>
      <c r="Z67" s="18">
        <v>0</v>
      </c>
      <c r="AA67" s="18">
        <v>1</v>
      </c>
      <c r="AB67" s="18">
        <v>2</v>
      </c>
      <c r="AC67" s="18">
        <v>2</v>
      </c>
      <c r="AD67" s="18">
        <v>1</v>
      </c>
      <c r="AE67" s="18">
        <v>6</v>
      </c>
      <c r="AF67" s="18">
        <v>0</v>
      </c>
      <c r="AG67" s="18">
        <v>4</v>
      </c>
      <c r="AH67" s="18">
        <v>15</v>
      </c>
      <c r="AI67" s="18">
        <v>1</v>
      </c>
      <c r="AJ67" s="18">
        <v>0</v>
      </c>
      <c r="AK67" s="18">
        <v>7</v>
      </c>
      <c r="AL67" s="18">
        <v>0</v>
      </c>
      <c r="AM67" s="18">
        <v>0</v>
      </c>
      <c r="AN67" s="18">
        <v>6</v>
      </c>
      <c r="AO67" s="18">
        <v>2</v>
      </c>
      <c r="AP67" s="18">
        <v>1</v>
      </c>
      <c r="AQ67" s="18">
        <v>1</v>
      </c>
      <c r="AR67" s="18">
        <v>1</v>
      </c>
      <c r="AS67" s="18">
        <v>0</v>
      </c>
      <c r="AT67" s="18">
        <v>1</v>
      </c>
      <c r="AU67" s="18">
        <v>0</v>
      </c>
      <c r="AV67" s="18">
        <v>1</v>
      </c>
      <c r="AW67" s="18">
        <v>1</v>
      </c>
      <c r="AX67" s="18">
        <v>0</v>
      </c>
      <c r="AY67" s="18">
        <v>0</v>
      </c>
      <c r="AZ67" s="18">
        <v>0</v>
      </c>
      <c r="BA67" s="18">
        <v>1</v>
      </c>
      <c r="BB67" s="18">
        <v>0</v>
      </c>
      <c r="BC67" s="18">
        <v>0</v>
      </c>
      <c r="BD67" s="18">
        <v>0</v>
      </c>
      <c r="BE67" s="18"/>
      <c r="BF67" s="18"/>
      <c r="BG67" s="18"/>
      <c r="BH67" s="18"/>
      <c r="BI67" s="18"/>
      <c r="BJ67" s="14"/>
    </row>
    <row r="68" spans="1:62" x14ac:dyDescent="0.35">
      <c r="A68" s="4"/>
      <c r="B68" s="13" t="s">
        <v>182</v>
      </c>
      <c r="C68" s="14">
        <f t="shared" si="2"/>
        <v>4.5454545454545456E-2</v>
      </c>
      <c r="D68" s="14">
        <f t="shared" si="3"/>
        <v>0</v>
      </c>
      <c r="E68" s="14">
        <f t="shared" si="0"/>
        <v>0</v>
      </c>
      <c r="F68" s="14">
        <f t="shared" si="1"/>
        <v>1</v>
      </c>
      <c r="G68" s="15">
        <f t="shared" si="4"/>
        <v>0</v>
      </c>
      <c r="H68" s="15">
        <f t="shared" si="5"/>
        <v>1</v>
      </c>
      <c r="I68" s="15">
        <f t="shared" si="6"/>
        <v>0</v>
      </c>
      <c r="J68" s="15">
        <f t="shared" si="7"/>
        <v>1</v>
      </c>
      <c r="K68" s="15">
        <f t="shared" si="8"/>
        <v>0</v>
      </c>
      <c r="L68" s="16">
        <f t="shared" si="9"/>
        <v>4.5454545454545456E-2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1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1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0</v>
      </c>
      <c r="BE68" s="17"/>
      <c r="BF68" s="17"/>
      <c r="BG68" s="17"/>
      <c r="BH68" s="17"/>
      <c r="BI68" s="17"/>
      <c r="BJ68" s="42"/>
    </row>
    <row r="69" spans="1:62" x14ac:dyDescent="0.35">
      <c r="A69" s="4"/>
      <c r="B69" s="13" t="s">
        <v>39</v>
      </c>
      <c r="C69" s="14">
        <f t="shared" si="2"/>
        <v>150.95454545454547</v>
      </c>
      <c r="D69" s="14">
        <f t="shared" si="3"/>
        <v>109.5</v>
      </c>
      <c r="E69" s="14">
        <f t="shared" si="0"/>
        <v>0</v>
      </c>
      <c r="F69" s="14">
        <f t="shared" si="1"/>
        <v>509</v>
      </c>
      <c r="G69" s="15">
        <f t="shared" si="4"/>
        <v>8</v>
      </c>
      <c r="H69" s="15">
        <f t="shared" si="5"/>
        <v>10</v>
      </c>
      <c r="I69" s="15">
        <f t="shared" si="6"/>
        <v>10</v>
      </c>
      <c r="J69" s="15">
        <f t="shared" si="7"/>
        <v>10</v>
      </c>
      <c r="K69" s="15">
        <f t="shared" si="8"/>
        <v>2</v>
      </c>
      <c r="L69" s="16">
        <f t="shared" si="9"/>
        <v>0.90909090909090906</v>
      </c>
      <c r="M69" s="18">
        <v>16</v>
      </c>
      <c r="N69" s="18">
        <v>188</v>
      </c>
      <c r="O69" s="18">
        <v>95</v>
      </c>
      <c r="P69" s="18">
        <v>105</v>
      </c>
      <c r="Q69" s="18">
        <v>20</v>
      </c>
      <c r="R69" s="18">
        <v>0</v>
      </c>
      <c r="S69" s="18">
        <v>0</v>
      </c>
      <c r="T69" s="18">
        <v>106</v>
      </c>
      <c r="U69" s="18">
        <v>58</v>
      </c>
      <c r="V69" s="18">
        <v>212</v>
      </c>
      <c r="W69" s="18">
        <v>133</v>
      </c>
      <c r="X69" s="18">
        <v>63</v>
      </c>
      <c r="Y69" s="18">
        <v>39</v>
      </c>
      <c r="Z69" s="18">
        <v>35</v>
      </c>
      <c r="AA69" s="18">
        <v>126</v>
      </c>
      <c r="AB69" s="18">
        <v>113</v>
      </c>
      <c r="AC69" s="18">
        <v>50</v>
      </c>
      <c r="AD69" s="18">
        <v>335</v>
      </c>
      <c r="AE69" s="18">
        <v>21</v>
      </c>
      <c r="AF69" s="18">
        <v>509</v>
      </c>
      <c r="AG69" s="18">
        <v>171</v>
      </c>
      <c r="AH69" s="18">
        <v>71</v>
      </c>
      <c r="AI69" s="18">
        <v>450</v>
      </c>
      <c r="AJ69" s="18">
        <v>291</v>
      </c>
      <c r="AK69" s="18">
        <v>432</v>
      </c>
      <c r="AL69" s="18">
        <v>187</v>
      </c>
      <c r="AM69" s="18">
        <v>102</v>
      </c>
      <c r="AN69" s="18">
        <v>289</v>
      </c>
      <c r="AO69" s="18">
        <v>396</v>
      </c>
      <c r="AP69" s="18">
        <v>276</v>
      </c>
      <c r="AQ69" s="18">
        <v>279</v>
      </c>
      <c r="AR69" s="18">
        <v>38</v>
      </c>
      <c r="AS69" s="18">
        <v>106</v>
      </c>
      <c r="AT69" s="18">
        <v>121</v>
      </c>
      <c r="AU69" s="18">
        <v>32</v>
      </c>
      <c r="AV69" s="18">
        <v>241</v>
      </c>
      <c r="AW69" s="18">
        <v>167</v>
      </c>
      <c r="AX69" s="18">
        <v>356</v>
      </c>
      <c r="AY69" s="18">
        <v>61</v>
      </c>
      <c r="AZ69" s="18">
        <v>166</v>
      </c>
      <c r="BA69" s="18">
        <v>0</v>
      </c>
      <c r="BB69" s="18">
        <v>181</v>
      </c>
      <c r="BC69" s="18">
        <v>5</v>
      </c>
      <c r="BD69" s="18">
        <v>0</v>
      </c>
      <c r="BE69" s="18"/>
      <c r="BF69" s="18"/>
      <c r="BG69" s="18"/>
      <c r="BH69" s="18"/>
      <c r="BI69" s="18"/>
      <c r="BJ69" s="14"/>
    </row>
    <row r="70" spans="1:62" x14ac:dyDescent="0.35">
      <c r="A70" s="4"/>
      <c r="B70" s="13" t="s">
        <v>40</v>
      </c>
      <c r="C70" s="14">
        <f t="shared" si="2"/>
        <v>0.61363636363636365</v>
      </c>
      <c r="D70" s="14">
        <f t="shared" si="3"/>
        <v>0</v>
      </c>
      <c r="E70" s="14">
        <f t="shared" si="0"/>
        <v>0</v>
      </c>
      <c r="F70" s="14">
        <f t="shared" si="1"/>
        <v>10</v>
      </c>
      <c r="G70" s="15">
        <f t="shared" si="4"/>
        <v>1</v>
      </c>
      <c r="H70" s="15">
        <f t="shared" si="5"/>
        <v>1</v>
      </c>
      <c r="I70" s="15">
        <f t="shared" si="6"/>
        <v>3</v>
      </c>
      <c r="J70" s="15">
        <f t="shared" si="7"/>
        <v>0</v>
      </c>
      <c r="K70" s="15">
        <f t="shared" si="8"/>
        <v>0</v>
      </c>
      <c r="L70" s="16">
        <f t="shared" si="9"/>
        <v>0.11363636363636363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2</v>
      </c>
      <c r="W70" s="18">
        <v>10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1</v>
      </c>
      <c r="AH70" s="18">
        <v>0</v>
      </c>
      <c r="AI70" s="18">
        <v>0</v>
      </c>
      <c r="AJ70" s="18">
        <v>0</v>
      </c>
      <c r="AK70" s="18">
        <v>0</v>
      </c>
      <c r="AL70" s="18">
        <v>10</v>
      </c>
      <c r="AM70" s="18">
        <v>4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/>
      <c r="BF70" s="18"/>
      <c r="BG70" s="18"/>
      <c r="BH70" s="18"/>
      <c r="BI70" s="18"/>
      <c r="BJ70" s="14"/>
    </row>
    <row r="71" spans="1:62" x14ac:dyDescent="0.35">
      <c r="A71" s="4"/>
      <c r="B71" s="13" t="s">
        <v>41</v>
      </c>
      <c r="C71" s="14">
        <f t="shared" si="2"/>
        <v>11.255813953488373</v>
      </c>
      <c r="D71" s="14">
        <f t="shared" si="3"/>
        <v>0</v>
      </c>
      <c r="E71" s="14">
        <f t="shared" si="0"/>
        <v>0</v>
      </c>
      <c r="F71" s="14">
        <f t="shared" si="1"/>
        <v>203</v>
      </c>
      <c r="G71" s="15">
        <f t="shared" si="4"/>
        <v>6</v>
      </c>
      <c r="H71" s="15">
        <f t="shared" si="5"/>
        <v>2</v>
      </c>
      <c r="I71" s="15">
        <f t="shared" si="6"/>
        <v>2</v>
      </c>
      <c r="J71" s="15">
        <f t="shared" si="7"/>
        <v>0</v>
      </c>
      <c r="K71" s="15">
        <f t="shared" si="8"/>
        <v>0</v>
      </c>
      <c r="L71" s="16">
        <f t="shared" si="9"/>
        <v>0.22727272727272727</v>
      </c>
      <c r="M71" s="18" t="s">
        <v>154</v>
      </c>
      <c r="N71" s="18">
        <v>40</v>
      </c>
      <c r="O71" s="18">
        <v>202</v>
      </c>
      <c r="P71" s="18">
        <v>203</v>
      </c>
      <c r="Q71" s="18">
        <v>21</v>
      </c>
      <c r="R71" s="18">
        <v>0</v>
      </c>
      <c r="S71" s="18">
        <v>0</v>
      </c>
      <c r="T71" s="18">
        <v>4</v>
      </c>
      <c r="U71" s="18">
        <v>4</v>
      </c>
      <c r="V71" s="18">
        <v>0</v>
      </c>
      <c r="W71" s="18">
        <v>6</v>
      </c>
      <c r="X71" s="18">
        <v>0</v>
      </c>
      <c r="Y71" s="18">
        <v>0</v>
      </c>
      <c r="Z71" s="18">
        <v>1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2</v>
      </c>
      <c r="AH71" s="18">
        <v>0</v>
      </c>
      <c r="AI71" s="18">
        <v>1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/>
      <c r="BF71" s="18"/>
      <c r="BG71" s="18"/>
      <c r="BH71" s="18"/>
      <c r="BI71" s="18"/>
      <c r="BJ71" s="14"/>
    </row>
    <row r="72" spans="1:62" x14ac:dyDescent="0.35">
      <c r="A72" s="4"/>
      <c r="B72" s="13" t="s">
        <v>151</v>
      </c>
      <c r="C72" s="14">
        <f t="shared" si="2"/>
        <v>0.18604651162790697</v>
      </c>
      <c r="D72" s="14">
        <f t="shared" si="3"/>
        <v>0</v>
      </c>
      <c r="E72" s="14">
        <f t="shared" ref="E72:E138" si="76">MIN(M72:BJ72)</f>
        <v>0</v>
      </c>
      <c r="F72" s="14">
        <f t="shared" ref="F72:F138" si="77">MAX(M72:BJ72)</f>
        <v>3</v>
      </c>
      <c r="G72" s="15">
        <f t="shared" si="4"/>
        <v>3</v>
      </c>
      <c r="H72" s="15">
        <f t="shared" si="5"/>
        <v>1</v>
      </c>
      <c r="I72" s="15">
        <f t="shared" si="6"/>
        <v>0</v>
      </c>
      <c r="J72" s="15">
        <f t="shared" si="7"/>
        <v>0</v>
      </c>
      <c r="K72" s="15">
        <f t="shared" ref="K72:K139" si="78">COUNTIF(BA72:BJ72,"&gt;0")</f>
        <v>0</v>
      </c>
      <c r="L72" s="16">
        <f t="shared" si="9"/>
        <v>9.0909090909090912E-2</v>
      </c>
      <c r="M72" s="18">
        <v>0</v>
      </c>
      <c r="N72" s="18">
        <v>1</v>
      </c>
      <c r="O72" s="18">
        <v>2</v>
      </c>
      <c r="P72" s="18">
        <v>3</v>
      </c>
      <c r="Q72" s="18" t="s">
        <v>154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2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/>
      <c r="BF72" s="18"/>
      <c r="BG72" s="18"/>
      <c r="BH72" s="18"/>
      <c r="BI72" s="18"/>
      <c r="BJ72" s="14"/>
    </row>
    <row r="73" spans="1:62" x14ac:dyDescent="0.35">
      <c r="A73" s="4"/>
      <c r="B73" s="13" t="s">
        <v>42</v>
      </c>
      <c r="C73" s="14">
        <f t="shared" ref="C73:C140" si="79">IF(COUNT(M73:BJ73)&gt;0,AVERAGE(M73:BJ73),"")</f>
        <v>1138.5227272727273</v>
      </c>
      <c r="D73" s="14">
        <f t="shared" ref="D73:D140" si="80">IF(COUNT(M73:BJ73)&gt;0,MEDIAN(M73:BJ73),"")</f>
        <v>1057.5</v>
      </c>
      <c r="E73" s="14">
        <f t="shared" si="76"/>
        <v>101</v>
      </c>
      <c r="F73" s="14">
        <f t="shared" si="77"/>
        <v>3403</v>
      </c>
      <c r="G73" s="15">
        <f t="shared" ref="G73:G140" si="81">COUNTIF(M73:V73,"&gt;0")</f>
        <v>10</v>
      </c>
      <c r="H73" s="15">
        <f t="shared" ref="H73:H140" si="82">COUNTIF(W73:AF73,"&gt;0")</f>
        <v>10</v>
      </c>
      <c r="I73" s="15">
        <f t="shared" ref="I73:I140" si="83">COUNTIF(AG73:AP73,"&gt;0")</f>
        <v>10</v>
      </c>
      <c r="J73" s="15">
        <f t="shared" ref="J73:J140" si="84">COUNTIF(AQ73:AZ73,"&gt;0")</f>
        <v>10</v>
      </c>
      <c r="K73" s="15">
        <f t="shared" si="78"/>
        <v>4</v>
      </c>
      <c r="L73" s="16">
        <f t="shared" ref="L73:L140" si="85">COUNTIF(M73:BJ73,"&gt;0")/COUNTA(M73:BJ73)</f>
        <v>1</v>
      </c>
      <c r="M73" s="17">
        <v>751</v>
      </c>
      <c r="N73" s="17">
        <v>542</v>
      </c>
      <c r="O73" s="17">
        <v>904</v>
      </c>
      <c r="P73" s="17">
        <v>428</v>
      </c>
      <c r="Q73" s="17">
        <v>343</v>
      </c>
      <c r="R73" s="17">
        <v>101</v>
      </c>
      <c r="S73" s="17">
        <v>1248</v>
      </c>
      <c r="T73" s="17">
        <v>369</v>
      </c>
      <c r="U73" s="17">
        <v>1038</v>
      </c>
      <c r="V73" s="17">
        <v>620</v>
      </c>
      <c r="W73" s="17">
        <v>470</v>
      </c>
      <c r="X73" s="17">
        <v>469</v>
      </c>
      <c r="Y73" s="17">
        <v>361</v>
      </c>
      <c r="Z73" s="17">
        <v>515</v>
      </c>
      <c r="AA73" s="17">
        <v>794</v>
      </c>
      <c r="AB73" s="17">
        <v>2326</v>
      </c>
      <c r="AC73" s="17">
        <v>669</v>
      </c>
      <c r="AD73" s="17">
        <v>327</v>
      </c>
      <c r="AE73" s="17">
        <v>880</v>
      </c>
      <c r="AF73" s="17">
        <v>1834</v>
      </c>
      <c r="AG73" s="17">
        <v>573</v>
      </c>
      <c r="AH73" s="17">
        <v>967</v>
      </c>
      <c r="AI73" s="17">
        <v>1109</v>
      </c>
      <c r="AJ73" s="17">
        <v>1463</v>
      </c>
      <c r="AK73" s="17">
        <v>1743</v>
      </c>
      <c r="AL73" s="17">
        <v>1817</v>
      </c>
      <c r="AM73" s="17">
        <v>3403</v>
      </c>
      <c r="AN73" s="17">
        <v>1141</v>
      </c>
      <c r="AO73" s="17">
        <v>1411</v>
      </c>
      <c r="AP73" s="17">
        <v>919</v>
      </c>
      <c r="AQ73" s="17">
        <v>1101</v>
      </c>
      <c r="AR73" s="17">
        <v>1312</v>
      </c>
      <c r="AS73" s="17">
        <v>1247</v>
      </c>
      <c r="AT73" s="17">
        <v>1962</v>
      </c>
      <c r="AU73" s="17">
        <v>1077</v>
      </c>
      <c r="AV73" s="17">
        <v>2056</v>
      </c>
      <c r="AW73" s="17">
        <v>1356</v>
      </c>
      <c r="AX73" s="17">
        <v>2012</v>
      </c>
      <c r="AY73" s="17">
        <v>1911</v>
      </c>
      <c r="AZ73" s="17">
        <v>716</v>
      </c>
      <c r="BA73" s="17">
        <v>1157</v>
      </c>
      <c r="BB73" s="17">
        <v>886</v>
      </c>
      <c r="BC73" s="17">
        <v>1504</v>
      </c>
      <c r="BD73" s="17">
        <v>2263</v>
      </c>
      <c r="BE73" s="17"/>
      <c r="BF73" s="17"/>
      <c r="BG73" s="17"/>
      <c r="BH73" s="17"/>
      <c r="BI73" s="17"/>
      <c r="BJ73" s="42"/>
    </row>
    <row r="74" spans="1:62" x14ac:dyDescent="0.35">
      <c r="A74" s="4"/>
      <c r="B74" s="13" t="s">
        <v>110</v>
      </c>
      <c r="C74" s="14">
        <f t="shared" si="79"/>
        <v>45.113636363636367</v>
      </c>
      <c r="D74" s="14">
        <f t="shared" si="80"/>
        <v>0</v>
      </c>
      <c r="E74" s="14">
        <f t="shared" si="76"/>
        <v>0</v>
      </c>
      <c r="F74" s="14">
        <f t="shared" si="77"/>
        <v>319</v>
      </c>
      <c r="G74" s="15">
        <f t="shared" si="81"/>
        <v>0</v>
      </c>
      <c r="H74" s="15">
        <f t="shared" si="82"/>
        <v>0</v>
      </c>
      <c r="I74" s="15">
        <f t="shared" si="83"/>
        <v>1</v>
      </c>
      <c r="J74" s="15">
        <f t="shared" si="84"/>
        <v>10</v>
      </c>
      <c r="K74" s="15">
        <f t="shared" si="78"/>
        <v>4</v>
      </c>
      <c r="L74" s="16">
        <f t="shared" si="85"/>
        <v>0.34090909090909088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2</v>
      </c>
      <c r="AO74" s="17">
        <v>0</v>
      </c>
      <c r="AP74" s="17">
        <v>0</v>
      </c>
      <c r="AQ74" s="17">
        <v>1</v>
      </c>
      <c r="AR74" s="17">
        <v>2</v>
      </c>
      <c r="AS74" s="17">
        <v>109</v>
      </c>
      <c r="AT74" s="17">
        <v>61</v>
      </c>
      <c r="AU74" s="17">
        <v>97</v>
      </c>
      <c r="AV74" s="17">
        <v>177</v>
      </c>
      <c r="AW74" s="17">
        <v>125</v>
      </c>
      <c r="AX74" s="17">
        <v>195</v>
      </c>
      <c r="AY74" s="17">
        <v>169</v>
      </c>
      <c r="AZ74" s="17">
        <v>137</v>
      </c>
      <c r="BA74" s="17">
        <v>174</v>
      </c>
      <c r="BB74" s="17">
        <v>195</v>
      </c>
      <c r="BC74" s="17">
        <v>222</v>
      </c>
      <c r="BD74" s="17">
        <v>319</v>
      </c>
      <c r="BE74" s="17"/>
      <c r="BF74" s="17"/>
      <c r="BG74" s="17"/>
      <c r="BH74" s="17"/>
      <c r="BI74" s="17"/>
      <c r="BJ74" s="42"/>
    </row>
    <row r="75" spans="1:62" x14ac:dyDescent="0.35">
      <c r="A75" s="4"/>
      <c r="B75" s="13" t="s">
        <v>43</v>
      </c>
      <c r="C75" s="14">
        <f t="shared" si="79"/>
        <v>119.70454545454545</v>
      </c>
      <c r="D75" s="14">
        <f t="shared" si="80"/>
        <v>89.5</v>
      </c>
      <c r="E75" s="14">
        <f t="shared" si="76"/>
        <v>0</v>
      </c>
      <c r="F75" s="14">
        <f t="shared" si="77"/>
        <v>408</v>
      </c>
      <c r="G75" s="15">
        <f t="shared" si="81"/>
        <v>9</v>
      </c>
      <c r="H75" s="15">
        <f t="shared" si="82"/>
        <v>10</v>
      </c>
      <c r="I75" s="15">
        <f t="shared" si="83"/>
        <v>10</v>
      </c>
      <c r="J75" s="15">
        <f t="shared" si="84"/>
        <v>10</v>
      </c>
      <c r="K75" s="15">
        <f t="shared" si="78"/>
        <v>4</v>
      </c>
      <c r="L75" s="16">
        <f t="shared" si="85"/>
        <v>0.97727272727272729</v>
      </c>
      <c r="M75" s="17">
        <v>7</v>
      </c>
      <c r="N75" s="17">
        <v>68</v>
      </c>
      <c r="O75" s="17">
        <v>2</v>
      </c>
      <c r="P75" s="17">
        <v>4</v>
      </c>
      <c r="Q75" s="17">
        <v>1</v>
      </c>
      <c r="R75" s="17">
        <v>0</v>
      </c>
      <c r="S75" s="17">
        <v>4</v>
      </c>
      <c r="T75" s="17">
        <v>7</v>
      </c>
      <c r="U75" s="17">
        <v>27</v>
      </c>
      <c r="V75" s="17">
        <v>34</v>
      </c>
      <c r="W75" s="17">
        <v>65</v>
      </c>
      <c r="X75" s="17">
        <v>50</v>
      </c>
      <c r="Y75" s="17">
        <v>128</v>
      </c>
      <c r="Z75" s="17">
        <v>120</v>
      </c>
      <c r="AA75" s="17">
        <v>19</v>
      </c>
      <c r="AB75" s="17">
        <v>72</v>
      </c>
      <c r="AC75" s="17">
        <v>71</v>
      </c>
      <c r="AD75" s="17">
        <v>97</v>
      </c>
      <c r="AE75" s="17">
        <v>182</v>
      </c>
      <c r="AF75" s="17">
        <v>258</v>
      </c>
      <c r="AG75" s="17">
        <v>126</v>
      </c>
      <c r="AH75" s="17">
        <v>205</v>
      </c>
      <c r="AI75" s="17">
        <v>67</v>
      </c>
      <c r="AJ75" s="17">
        <v>195</v>
      </c>
      <c r="AK75" s="17">
        <v>88</v>
      </c>
      <c r="AL75" s="17">
        <v>407</v>
      </c>
      <c r="AM75" s="17">
        <v>348</v>
      </c>
      <c r="AN75" s="17">
        <v>274</v>
      </c>
      <c r="AO75" s="17">
        <v>178</v>
      </c>
      <c r="AP75" s="17">
        <v>74</v>
      </c>
      <c r="AQ75" s="17">
        <v>181</v>
      </c>
      <c r="AR75" s="17">
        <v>93</v>
      </c>
      <c r="AS75" s="17">
        <v>105</v>
      </c>
      <c r="AT75" s="17">
        <v>224</v>
      </c>
      <c r="AU75" s="17">
        <v>273</v>
      </c>
      <c r="AV75" s="17">
        <v>408</v>
      </c>
      <c r="AW75" s="17">
        <v>140</v>
      </c>
      <c r="AX75" s="17">
        <v>69</v>
      </c>
      <c r="AY75" s="17">
        <v>62</v>
      </c>
      <c r="AZ75" s="17">
        <v>57</v>
      </c>
      <c r="BA75" s="17">
        <v>52</v>
      </c>
      <c r="BB75" s="17">
        <v>187</v>
      </c>
      <c r="BC75" s="17">
        <v>147</v>
      </c>
      <c r="BD75" s="17">
        <v>91</v>
      </c>
      <c r="BE75" s="17"/>
      <c r="BF75" s="17"/>
      <c r="BG75" s="17"/>
      <c r="BH75" s="17"/>
      <c r="BI75" s="17"/>
      <c r="BJ75" s="42"/>
    </row>
    <row r="76" spans="1:62" x14ac:dyDescent="0.35">
      <c r="A76" s="4"/>
      <c r="B76" s="13" t="s">
        <v>44</v>
      </c>
      <c r="C76" s="14">
        <f t="shared" si="79"/>
        <v>0.84090909090909094</v>
      </c>
      <c r="D76" s="14">
        <f t="shared" si="80"/>
        <v>0</v>
      </c>
      <c r="E76" s="14">
        <f t="shared" si="76"/>
        <v>0</v>
      </c>
      <c r="F76" s="14">
        <f t="shared" si="77"/>
        <v>5</v>
      </c>
      <c r="G76" s="15">
        <f t="shared" si="81"/>
        <v>0</v>
      </c>
      <c r="H76" s="15">
        <f t="shared" si="82"/>
        <v>7</v>
      </c>
      <c r="I76" s="15">
        <f t="shared" si="83"/>
        <v>5</v>
      </c>
      <c r="J76" s="15">
        <f t="shared" si="84"/>
        <v>5</v>
      </c>
      <c r="K76" s="15">
        <f t="shared" si="78"/>
        <v>0</v>
      </c>
      <c r="L76" s="16">
        <f t="shared" si="85"/>
        <v>0.38636363636363635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1</v>
      </c>
      <c r="Y76" s="17">
        <v>1</v>
      </c>
      <c r="Z76" s="17">
        <v>0</v>
      </c>
      <c r="AA76" s="17">
        <v>1</v>
      </c>
      <c r="AB76" s="17">
        <v>4</v>
      </c>
      <c r="AC76" s="17">
        <v>0</v>
      </c>
      <c r="AD76" s="17">
        <v>2</v>
      </c>
      <c r="AE76" s="17">
        <v>5</v>
      </c>
      <c r="AF76" s="17">
        <v>3</v>
      </c>
      <c r="AG76" s="17">
        <v>0</v>
      </c>
      <c r="AH76" s="17">
        <v>1</v>
      </c>
      <c r="AI76" s="17">
        <v>1</v>
      </c>
      <c r="AJ76" s="17">
        <v>0</v>
      </c>
      <c r="AK76" s="17">
        <v>1</v>
      </c>
      <c r="AL76" s="17">
        <v>0</v>
      </c>
      <c r="AM76" s="17">
        <v>3</v>
      </c>
      <c r="AN76" s="17">
        <v>2</v>
      </c>
      <c r="AO76" s="17">
        <v>0</v>
      </c>
      <c r="AP76" s="17">
        <v>0</v>
      </c>
      <c r="AQ76" s="17">
        <v>0</v>
      </c>
      <c r="AR76" s="17">
        <v>0</v>
      </c>
      <c r="AS76" s="17">
        <v>5</v>
      </c>
      <c r="AT76" s="17">
        <v>2</v>
      </c>
      <c r="AU76" s="17">
        <v>0</v>
      </c>
      <c r="AV76" s="17">
        <v>0</v>
      </c>
      <c r="AW76" s="17">
        <v>1</v>
      </c>
      <c r="AX76" s="17">
        <v>1</v>
      </c>
      <c r="AY76" s="17">
        <v>3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/>
      <c r="BF76" s="17"/>
      <c r="BG76" s="17"/>
      <c r="BH76" s="17"/>
      <c r="BI76" s="17"/>
      <c r="BJ76" s="42"/>
    </row>
    <row r="77" spans="1:62" x14ac:dyDescent="0.35">
      <c r="A77" s="4"/>
      <c r="B77" s="13" t="s">
        <v>45</v>
      </c>
      <c r="C77" s="14">
        <f t="shared" si="79"/>
        <v>0.2558139534883721</v>
      </c>
      <c r="D77" s="14">
        <f t="shared" si="80"/>
        <v>0</v>
      </c>
      <c r="E77" s="14">
        <f t="shared" si="76"/>
        <v>0</v>
      </c>
      <c r="F77" s="14">
        <f t="shared" si="77"/>
        <v>2</v>
      </c>
      <c r="G77" s="15">
        <f t="shared" si="81"/>
        <v>1</v>
      </c>
      <c r="H77" s="15">
        <f t="shared" si="82"/>
        <v>0</v>
      </c>
      <c r="I77" s="15">
        <f t="shared" si="83"/>
        <v>5</v>
      </c>
      <c r="J77" s="15">
        <f t="shared" si="84"/>
        <v>1</v>
      </c>
      <c r="K77" s="15">
        <f t="shared" si="78"/>
        <v>2</v>
      </c>
      <c r="L77" s="16">
        <f t="shared" si="85"/>
        <v>0.20454545454545456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 t="s">
        <v>154</v>
      </c>
      <c r="S77" s="17">
        <v>0</v>
      </c>
      <c r="T77" s="17">
        <v>0</v>
      </c>
      <c r="U77" s="17">
        <v>0</v>
      </c>
      <c r="V77" s="17">
        <v>1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1</v>
      </c>
      <c r="AK77" s="17">
        <v>1</v>
      </c>
      <c r="AL77" s="17">
        <v>1</v>
      </c>
      <c r="AM77" s="17">
        <v>0</v>
      </c>
      <c r="AN77" s="17">
        <v>1</v>
      </c>
      <c r="AO77" s="17">
        <v>1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1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2</v>
      </c>
      <c r="BD77" s="17">
        <v>2</v>
      </c>
      <c r="BE77" s="17"/>
      <c r="BF77" s="17"/>
      <c r="BG77" s="17"/>
      <c r="BH77" s="17"/>
      <c r="BI77" s="17"/>
      <c r="BJ77" s="42"/>
    </row>
    <row r="78" spans="1:62" x14ac:dyDescent="0.35">
      <c r="A78" s="4"/>
      <c r="B78" s="13" t="s">
        <v>46</v>
      </c>
      <c r="C78" s="14">
        <f t="shared" si="79"/>
        <v>5.1818181818181817</v>
      </c>
      <c r="D78" s="14">
        <f t="shared" si="80"/>
        <v>5.5</v>
      </c>
      <c r="E78" s="14">
        <f t="shared" si="76"/>
        <v>0</v>
      </c>
      <c r="F78" s="14">
        <f t="shared" si="77"/>
        <v>15</v>
      </c>
      <c r="G78" s="15">
        <f t="shared" si="81"/>
        <v>10</v>
      </c>
      <c r="H78" s="15">
        <f t="shared" si="82"/>
        <v>9</v>
      </c>
      <c r="I78" s="15">
        <f t="shared" si="83"/>
        <v>10</v>
      </c>
      <c r="J78" s="15">
        <f t="shared" si="84"/>
        <v>10</v>
      </c>
      <c r="K78" s="15">
        <f t="shared" si="78"/>
        <v>4</v>
      </c>
      <c r="L78" s="16">
        <f t="shared" si="85"/>
        <v>0.97727272727272729</v>
      </c>
      <c r="M78" s="17">
        <v>7</v>
      </c>
      <c r="N78" s="17">
        <v>4</v>
      </c>
      <c r="O78" s="17">
        <v>1</v>
      </c>
      <c r="P78" s="17">
        <v>2</v>
      </c>
      <c r="Q78" s="17">
        <v>6</v>
      </c>
      <c r="R78" s="17">
        <v>3</v>
      </c>
      <c r="S78" s="17">
        <v>3</v>
      </c>
      <c r="T78" s="17">
        <v>2</v>
      </c>
      <c r="U78" s="17">
        <v>2</v>
      </c>
      <c r="V78" s="17">
        <v>2</v>
      </c>
      <c r="W78" s="17">
        <v>0</v>
      </c>
      <c r="X78" s="17">
        <v>7</v>
      </c>
      <c r="Y78" s="17">
        <v>3</v>
      </c>
      <c r="Z78" s="17">
        <v>6</v>
      </c>
      <c r="AA78" s="17">
        <v>2</v>
      </c>
      <c r="AB78" s="17">
        <v>3</v>
      </c>
      <c r="AC78" s="17">
        <v>3</v>
      </c>
      <c r="AD78" s="17">
        <v>6</v>
      </c>
      <c r="AE78" s="17">
        <v>6</v>
      </c>
      <c r="AF78" s="17">
        <v>9</v>
      </c>
      <c r="AG78" s="17">
        <v>12</v>
      </c>
      <c r="AH78" s="17">
        <v>10</v>
      </c>
      <c r="AI78" s="17">
        <v>10</v>
      </c>
      <c r="AJ78" s="17">
        <v>6</v>
      </c>
      <c r="AK78" s="17">
        <v>8</v>
      </c>
      <c r="AL78" s="17">
        <v>8</v>
      </c>
      <c r="AM78" s="17">
        <v>5</v>
      </c>
      <c r="AN78" s="17">
        <v>15</v>
      </c>
      <c r="AO78" s="17">
        <v>7</v>
      </c>
      <c r="AP78" s="17">
        <v>6</v>
      </c>
      <c r="AQ78" s="17">
        <v>6</v>
      </c>
      <c r="AR78" s="17">
        <v>6</v>
      </c>
      <c r="AS78" s="17">
        <v>2</v>
      </c>
      <c r="AT78" s="17">
        <v>3</v>
      </c>
      <c r="AU78" s="17">
        <v>5</v>
      </c>
      <c r="AV78" s="17">
        <v>4</v>
      </c>
      <c r="AW78" s="17">
        <v>2</v>
      </c>
      <c r="AX78" s="17">
        <v>6</v>
      </c>
      <c r="AY78" s="17">
        <v>4</v>
      </c>
      <c r="AZ78" s="17">
        <v>7</v>
      </c>
      <c r="BA78" s="17">
        <v>2</v>
      </c>
      <c r="BB78" s="17">
        <v>3</v>
      </c>
      <c r="BC78" s="17">
        <v>8</v>
      </c>
      <c r="BD78" s="17">
        <v>6</v>
      </c>
      <c r="BE78" s="17"/>
      <c r="BF78" s="17"/>
      <c r="BG78" s="17"/>
      <c r="BH78" s="17"/>
      <c r="BI78" s="17"/>
      <c r="BJ78" s="42"/>
    </row>
    <row r="79" spans="1:62" x14ac:dyDescent="0.35">
      <c r="A79" s="4"/>
      <c r="B79" s="13" t="s">
        <v>150</v>
      </c>
      <c r="C79" s="14">
        <f t="shared" si="79"/>
        <v>2.2727272727272728E-2</v>
      </c>
      <c r="D79" s="14">
        <f t="shared" si="80"/>
        <v>0</v>
      </c>
      <c r="E79" s="14">
        <f t="shared" si="76"/>
        <v>0</v>
      </c>
      <c r="F79" s="14">
        <f t="shared" si="77"/>
        <v>1</v>
      </c>
      <c r="G79" s="15">
        <f t="shared" si="81"/>
        <v>1</v>
      </c>
      <c r="H79" s="15">
        <f t="shared" si="82"/>
        <v>0</v>
      </c>
      <c r="I79" s="15">
        <f t="shared" si="83"/>
        <v>0</v>
      </c>
      <c r="J79" s="15">
        <f t="shared" si="84"/>
        <v>0</v>
      </c>
      <c r="K79" s="15">
        <f t="shared" si="78"/>
        <v>0</v>
      </c>
      <c r="L79" s="16">
        <f t="shared" si="85"/>
        <v>2.2727272727272728E-2</v>
      </c>
      <c r="M79" s="17">
        <v>0</v>
      </c>
      <c r="N79" s="17">
        <v>0</v>
      </c>
      <c r="O79" s="17">
        <v>1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0</v>
      </c>
      <c r="BE79" s="17"/>
      <c r="BF79" s="17"/>
      <c r="BG79" s="17"/>
      <c r="BH79" s="17"/>
      <c r="BI79" s="17"/>
      <c r="BJ79" s="42"/>
    </row>
    <row r="80" spans="1:62" x14ac:dyDescent="0.35">
      <c r="A80" s="4"/>
      <c r="B80" s="13" t="s">
        <v>155</v>
      </c>
      <c r="C80" s="14">
        <f t="shared" si="79"/>
        <v>2.3255813953488372E-2</v>
      </c>
      <c r="D80" s="14">
        <f t="shared" si="80"/>
        <v>0</v>
      </c>
      <c r="E80" s="14">
        <f t="shared" si="76"/>
        <v>0</v>
      </c>
      <c r="F80" s="14">
        <f t="shared" si="77"/>
        <v>1</v>
      </c>
      <c r="G80" s="15">
        <f t="shared" si="81"/>
        <v>0</v>
      </c>
      <c r="H80" s="15">
        <f t="shared" si="82"/>
        <v>0</v>
      </c>
      <c r="I80" s="15">
        <f t="shared" si="83"/>
        <v>0</v>
      </c>
      <c r="J80" s="15">
        <f t="shared" si="84"/>
        <v>1</v>
      </c>
      <c r="K80" s="15">
        <f t="shared" si="78"/>
        <v>0</v>
      </c>
      <c r="L80" s="16">
        <f t="shared" si="85"/>
        <v>2.2727272727272728E-2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 t="s">
        <v>154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1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/>
      <c r="BF80" s="17"/>
      <c r="BG80" s="17"/>
      <c r="BH80" s="17"/>
      <c r="BI80" s="17"/>
      <c r="BJ80" s="42"/>
    </row>
    <row r="81" spans="1:62" x14ac:dyDescent="0.35">
      <c r="A81" s="4"/>
      <c r="B81" s="13" t="s">
        <v>47</v>
      </c>
      <c r="C81" s="14">
        <f t="shared" si="79"/>
        <v>1.1162790697674418</v>
      </c>
      <c r="D81" s="14">
        <f t="shared" si="80"/>
        <v>1</v>
      </c>
      <c r="E81" s="14">
        <f t="shared" si="76"/>
        <v>0</v>
      </c>
      <c r="F81" s="14">
        <f t="shared" si="77"/>
        <v>6</v>
      </c>
      <c r="G81" s="15">
        <f t="shared" si="81"/>
        <v>5</v>
      </c>
      <c r="H81" s="15">
        <f t="shared" si="82"/>
        <v>5</v>
      </c>
      <c r="I81" s="15">
        <f t="shared" si="83"/>
        <v>7</v>
      </c>
      <c r="J81" s="15">
        <f t="shared" si="84"/>
        <v>7</v>
      </c>
      <c r="K81" s="15">
        <f t="shared" si="78"/>
        <v>0</v>
      </c>
      <c r="L81" s="16">
        <f t="shared" si="85"/>
        <v>0.54545454545454541</v>
      </c>
      <c r="M81" s="17">
        <v>0</v>
      </c>
      <c r="N81" s="17">
        <v>0</v>
      </c>
      <c r="O81" s="17">
        <v>1</v>
      </c>
      <c r="P81" s="17">
        <v>3</v>
      </c>
      <c r="Q81" s="17">
        <v>1</v>
      </c>
      <c r="R81" s="17">
        <v>0</v>
      </c>
      <c r="S81" s="17">
        <v>0</v>
      </c>
      <c r="T81" s="17">
        <v>0</v>
      </c>
      <c r="U81" s="17">
        <v>4</v>
      </c>
      <c r="V81" s="17">
        <v>3</v>
      </c>
      <c r="W81" s="17">
        <v>0</v>
      </c>
      <c r="X81" s="17">
        <v>3</v>
      </c>
      <c r="Y81" s="17">
        <v>0</v>
      </c>
      <c r="Z81" s="17">
        <v>0</v>
      </c>
      <c r="AA81" s="17">
        <v>0</v>
      </c>
      <c r="AB81" s="17">
        <v>0</v>
      </c>
      <c r="AC81" s="17">
        <v>1</v>
      </c>
      <c r="AD81" s="17">
        <v>2</v>
      </c>
      <c r="AE81" s="17">
        <v>3</v>
      </c>
      <c r="AF81" s="17">
        <v>3</v>
      </c>
      <c r="AG81" s="17">
        <v>0</v>
      </c>
      <c r="AH81" s="17">
        <v>1</v>
      </c>
      <c r="AI81" s="17">
        <v>0</v>
      </c>
      <c r="AJ81" s="17">
        <v>6</v>
      </c>
      <c r="AK81" s="17">
        <v>2</v>
      </c>
      <c r="AL81" s="17">
        <v>4</v>
      </c>
      <c r="AM81" s="17">
        <v>1</v>
      </c>
      <c r="AN81" s="17">
        <v>2</v>
      </c>
      <c r="AO81" s="17">
        <v>1</v>
      </c>
      <c r="AP81" s="17">
        <v>0</v>
      </c>
      <c r="AQ81" s="17">
        <v>0</v>
      </c>
      <c r="AR81" s="17">
        <v>1</v>
      </c>
      <c r="AS81" s="17">
        <v>1</v>
      </c>
      <c r="AT81" s="17">
        <v>1</v>
      </c>
      <c r="AU81" s="17">
        <v>0</v>
      </c>
      <c r="AV81" s="17">
        <v>1</v>
      </c>
      <c r="AW81" s="17">
        <v>1</v>
      </c>
      <c r="AX81" s="17">
        <v>1</v>
      </c>
      <c r="AY81" s="17">
        <v>0</v>
      </c>
      <c r="AZ81" s="17">
        <v>1</v>
      </c>
      <c r="BA81" s="17">
        <v>0</v>
      </c>
      <c r="BB81" s="17" t="s">
        <v>154</v>
      </c>
      <c r="BC81" s="17">
        <v>0</v>
      </c>
      <c r="BD81" s="17">
        <v>0</v>
      </c>
      <c r="BE81" s="17"/>
      <c r="BF81" s="17"/>
      <c r="BG81" s="17"/>
      <c r="BH81" s="17"/>
      <c r="BI81" s="17"/>
      <c r="BJ81" s="42"/>
    </row>
    <row r="82" spans="1:62" x14ac:dyDescent="0.35">
      <c r="A82" s="4"/>
      <c r="B82" s="13" t="s">
        <v>181</v>
      </c>
      <c r="C82" s="14">
        <f t="shared" ref="C82" si="86">IF(COUNT(M82:BJ82)&gt;0,AVERAGE(M82:BJ82),"")</f>
        <v>2.3255813953488372E-2</v>
      </c>
      <c r="D82" s="14">
        <f t="shared" ref="D82" si="87">IF(COUNT(M82:BJ82)&gt;0,MEDIAN(M82:BJ82),"")</f>
        <v>0</v>
      </c>
      <c r="E82" s="14">
        <f t="shared" ref="E82" si="88">MIN(M82:BJ82)</f>
        <v>0</v>
      </c>
      <c r="F82" s="14">
        <f t="shared" ref="F82" si="89">MAX(M82:BJ82)</f>
        <v>1</v>
      </c>
      <c r="G82" s="15">
        <f t="shared" ref="G82" si="90">COUNTIF(M82:V82,"&gt;0")</f>
        <v>0</v>
      </c>
      <c r="H82" s="15">
        <f t="shared" ref="H82" si="91">COUNTIF(W82:AF82,"&gt;0")</f>
        <v>0</v>
      </c>
      <c r="I82" s="15">
        <f t="shared" ref="I82" si="92">COUNTIF(AG82:AP82,"&gt;0")</f>
        <v>0</v>
      </c>
      <c r="J82" s="15">
        <f t="shared" ref="J82" si="93">COUNTIF(AQ82:AZ82,"&gt;0")</f>
        <v>0</v>
      </c>
      <c r="K82" s="15">
        <f t="shared" ref="K82" si="94">COUNTIF(BA82:BJ82,"&gt;0")</f>
        <v>1</v>
      </c>
      <c r="L82" s="16">
        <f t="shared" ref="L82" si="95">COUNTIF(M82:BJ82,"&gt;0")/COUNTA(M82:BJ82)</f>
        <v>2.2727272727272728E-2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1</v>
      </c>
      <c r="BC82" s="17">
        <v>0</v>
      </c>
      <c r="BD82" s="17" t="s">
        <v>154</v>
      </c>
      <c r="BE82" s="17"/>
      <c r="BF82" s="17"/>
      <c r="BG82" s="17"/>
      <c r="BH82" s="17"/>
      <c r="BI82" s="17"/>
      <c r="BJ82" s="42"/>
    </row>
    <row r="83" spans="1:62" x14ac:dyDescent="0.35">
      <c r="A83" s="4"/>
      <c r="B83" s="13" t="s">
        <v>106</v>
      </c>
      <c r="C83" s="14">
        <f t="shared" si="79"/>
        <v>2.2727272727272728E-2</v>
      </c>
      <c r="D83" s="14">
        <f t="shared" si="80"/>
        <v>0</v>
      </c>
      <c r="E83" s="14">
        <f t="shared" si="76"/>
        <v>0</v>
      </c>
      <c r="F83" s="14">
        <f t="shared" si="77"/>
        <v>1</v>
      </c>
      <c r="G83" s="15">
        <f t="shared" si="81"/>
        <v>0</v>
      </c>
      <c r="H83" s="15">
        <f t="shared" si="82"/>
        <v>0</v>
      </c>
      <c r="I83" s="15">
        <f t="shared" si="83"/>
        <v>1</v>
      </c>
      <c r="J83" s="15">
        <f t="shared" si="84"/>
        <v>0</v>
      </c>
      <c r="K83" s="15">
        <f t="shared" si="78"/>
        <v>0</v>
      </c>
      <c r="L83" s="16">
        <f t="shared" si="85"/>
        <v>2.2727272727272728E-2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1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/>
      <c r="BF83" s="17"/>
      <c r="BG83" s="17"/>
      <c r="BH83" s="17"/>
      <c r="BI83" s="17"/>
      <c r="BJ83" s="42"/>
    </row>
    <row r="84" spans="1:62" x14ac:dyDescent="0.35">
      <c r="A84" s="4"/>
      <c r="B84" s="13" t="s">
        <v>48</v>
      </c>
      <c r="C84" s="14">
        <f t="shared" si="79"/>
        <v>0.38636363636363635</v>
      </c>
      <c r="D84" s="14">
        <f t="shared" si="80"/>
        <v>0</v>
      </c>
      <c r="E84" s="14">
        <f t="shared" si="76"/>
        <v>0</v>
      </c>
      <c r="F84" s="14">
        <f t="shared" si="77"/>
        <v>5</v>
      </c>
      <c r="G84" s="15">
        <f t="shared" si="81"/>
        <v>2</v>
      </c>
      <c r="H84" s="15">
        <f t="shared" si="82"/>
        <v>3</v>
      </c>
      <c r="I84" s="15">
        <f t="shared" si="83"/>
        <v>1</v>
      </c>
      <c r="J84" s="15">
        <f t="shared" si="84"/>
        <v>1</v>
      </c>
      <c r="K84" s="15">
        <f t="shared" si="78"/>
        <v>0</v>
      </c>
      <c r="L84" s="16">
        <f t="shared" si="85"/>
        <v>0.15909090909090909</v>
      </c>
      <c r="M84" s="17">
        <v>0</v>
      </c>
      <c r="N84" s="17">
        <v>1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1</v>
      </c>
      <c r="V84" s="17">
        <v>0</v>
      </c>
      <c r="W84" s="17">
        <v>0</v>
      </c>
      <c r="X84" s="17">
        <v>4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1</v>
      </c>
      <c r="AE84" s="17">
        <v>0</v>
      </c>
      <c r="AF84" s="17">
        <v>2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3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5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/>
      <c r="BF84" s="17"/>
      <c r="BG84" s="17"/>
      <c r="BH84" s="17"/>
      <c r="BI84" s="17"/>
      <c r="BJ84" s="42"/>
    </row>
    <row r="85" spans="1:62" x14ac:dyDescent="0.35">
      <c r="A85" s="4"/>
      <c r="B85" s="13" t="s">
        <v>49</v>
      </c>
      <c r="C85" s="14">
        <f t="shared" si="79"/>
        <v>0.34146341463414637</v>
      </c>
      <c r="D85" s="14">
        <f t="shared" si="80"/>
        <v>0</v>
      </c>
      <c r="E85" s="14">
        <f t="shared" si="76"/>
        <v>0</v>
      </c>
      <c r="F85" s="14">
        <f t="shared" si="77"/>
        <v>3</v>
      </c>
      <c r="G85" s="15">
        <f t="shared" si="81"/>
        <v>1</v>
      </c>
      <c r="H85" s="15">
        <f t="shared" si="82"/>
        <v>2</v>
      </c>
      <c r="I85" s="15">
        <f t="shared" si="83"/>
        <v>3</v>
      </c>
      <c r="J85" s="15">
        <f t="shared" si="84"/>
        <v>0</v>
      </c>
      <c r="K85" s="15">
        <f t="shared" si="78"/>
        <v>2</v>
      </c>
      <c r="L85" s="16">
        <f t="shared" si="85"/>
        <v>0.18181818181818182</v>
      </c>
      <c r="M85" s="18">
        <v>0</v>
      </c>
      <c r="N85" s="18">
        <v>0</v>
      </c>
      <c r="O85" s="18">
        <v>0</v>
      </c>
      <c r="P85" s="18">
        <v>0</v>
      </c>
      <c r="Q85" s="18">
        <v>1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1</v>
      </c>
      <c r="Y85" s="18">
        <v>0</v>
      </c>
      <c r="Z85" s="18">
        <v>0</v>
      </c>
      <c r="AA85" s="18">
        <v>1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 t="s">
        <v>120</v>
      </c>
      <c r="AJ85" s="18">
        <v>0</v>
      </c>
      <c r="AK85" s="18">
        <v>0</v>
      </c>
      <c r="AL85" s="18">
        <v>0</v>
      </c>
      <c r="AM85" s="18">
        <v>2</v>
      </c>
      <c r="AN85" s="18">
        <v>3</v>
      </c>
      <c r="AO85" s="18">
        <v>2</v>
      </c>
      <c r="AP85" s="18">
        <v>0</v>
      </c>
      <c r="AQ85" s="18">
        <v>0</v>
      </c>
      <c r="AR85" s="18" t="s">
        <v>154</v>
      </c>
      <c r="AS85" s="18">
        <v>0</v>
      </c>
      <c r="AT85" s="18">
        <v>0</v>
      </c>
      <c r="AU85" s="18">
        <v>0</v>
      </c>
      <c r="AV85" s="18">
        <v>0</v>
      </c>
      <c r="AW85" s="18" t="s">
        <v>154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1</v>
      </c>
      <c r="BD85" s="18">
        <v>3</v>
      </c>
      <c r="BE85" s="18"/>
      <c r="BF85" s="18"/>
      <c r="BG85" s="18"/>
      <c r="BH85" s="18"/>
      <c r="BI85" s="18"/>
      <c r="BJ85" s="14"/>
    </row>
    <row r="86" spans="1:62" x14ac:dyDescent="0.35">
      <c r="A86" s="4"/>
      <c r="B86" s="13" t="s">
        <v>152</v>
      </c>
      <c r="C86" s="14">
        <f t="shared" si="79"/>
        <v>6.9767441860465115E-2</v>
      </c>
      <c r="D86" s="14">
        <f t="shared" si="80"/>
        <v>0</v>
      </c>
      <c r="E86" s="14">
        <f t="shared" si="76"/>
        <v>0</v>
      </c>
      <c r="F86" s="14">
        <f t="shared" si="77"/>
        <v>2</v>
      </c>
      <c r="G86" s="15">
        <f t="shared" si="81"/>
        <v>1</v>
      </c>
      <c r="H86" s="15">
        <f t="shared" si="82"/>
        <v>0</v>
      </c>
      <c r="I86" s="15">
        <f t="shared" si="83"/>
        <v>0</v>
      </c>
      <c r="J86" s="15">
        <f t="shared" si="84"/>
        <v>1</v>
      </c>
      <c r="K86" s="15">
        <f t="shared" si="78"/>
        <v>0</v>
      </c>
      <c r="L86" s="16">
        <f t="shared" si="85"/>
        <v>4.5454545454545456E-2</v>
      </c>
      <c r="M86" s="17">
        <v>0</v>
      </c>
      <c r="N86" s="17">
        <v>0</v>
      </c>
      <c r="O86" s="17">
        <v>0</v>
      </c>
      <c r="P86" s="17">
        <v>0</v>
      </c>
      <c r="Q86" s="17">
        <v>1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2</v>
      </c>
      <c r="AW86" s="17">
        <v>0</v>
      </c>
      <c r="AX86" s="17" t="s">
        <v>154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0</v>
      </c>
      <c r="BE86" s="17"/>
      <c r="BF86" s="17"/>
      <c r="BG86" s="17"/>
      <c r="BH86" s="17"/>
      <c r="BI86" s="17"/>
      <c r="BJ86" s="42"/>
    </row>
    <row r="87" spans="1:62" x14ac:dyDescent="0.35">
      <c r="A87" s="4"/>
      <c r="B87" s="13" t="s">
        <v>50</v>
      </c>
      <c r="C87" s="14">
        <f t="shared" si="79"/>
        <v>9.5681818181818183</v>
      </c>
      <c r="D87" s="14">
        <f t="shared" si="80"/>
        <v>9</v>
      </c>
      <c r="E87" s="14">
        <f t="shared" si="76"/>
        <v>2</v>
      </c>
      <c r="F87" s="14">
        <f t="shared" si="77"/>
        <v>25</v>
      </c>
      <c r="G87" s="15">
        <f t="shared" si="81"/>
        <v>10</v>
      </c>
      <c r="H87" s="15">
        <f t="shared" si="82"/>
        <v>10</v>
      </c>
      <c r="I87" s="15">
        <f t="shared" si="83"/>
        <v>10</v>
      </c>
      <c r="J87" s="15">
        <f t="shared" si="84"/>
        <v>10</v>
      </c>
      <c r="K87" s="15">
        <f t="shared" si="78"/>
        <v>4</v>
      </c>
      <c r="L87" s="16">
        <f t="shared" si="85"/>
        <v>1</v>
      </c>
      <c r="M87" s="17">
        <v>11</v>
      </c>
      <c r="N87" s="17">
        <v>7</v>
      </c>
      <c r="O87" s="17">
        <v>9</v>
      </c>
      <c r="P87" s="17">
        <v>2</v>
      </c>
      <c r="Q87" s="17">
        <v>8</v>
      </c>
      <c r="R87" s="17">
        <v>7</v>
      </c>
      <c r="S87" s="17">
        <v>14</v>
      </c>
      <c r="T87" s="17">
        <v>6</v>
      </c>
      <c r="U87" s="17">
        <v>9</v>
      </c>
      <c r="V87" s="17">
        <v>4</v>
      </c>
      <c r="W87" s="17">
        <v>2</v>
      </c>
      <c r="X87" s="17">
        <v>11</v>
      </c>
      <c r="Y87" s="17">
        <v>5</v>
      </c>
      <c r="Z87" s="17">
        <v>7</v>
      </c>
      <c r="AA87" s="17">
        <v>15</v>
      </c>
      <c r="AB87" s="17">
        <v>11</v>
      </c>
      <c r="AC87" s="17">
        <v>3</v>
      </c>
      <c r="AD87" s="17">
        <v>14</v>
      </c>
      <c r="AE87" s="17">
        <v>5</v>
      </c>
      <c r="AF87" s="17">
        <v>8</v>
      </c>
      <c r="AG87" s="17">
        <v>3</v>
      </c>
      <c r="AH87" s="17">
        <v>11</v>
      </c>
      <c r="AI87" s="17">
        <v>10</v>
      </c>
      <c r="AJ87" s="17">
        <v>25</v>
      </c>
      <c r="AK87" s="17">
        <v>21</v>
      </c>
      <c r="AL87" s="17">
        <v>17</v>
      </c>
      <c r="AM87" s="17">
        <v>14</v>
      </c>
      <c r="AN87" s="17">
        <v>6</v>
      </c>
      <c r="AO87" s="17">
        <v>2</v>
      </c>
      <c r="AP87" s="17">
        <v>8</v>
      </c>
      <c r="AQ87" s="17">
        <v>5</v>
      </c>
      <c r="AR87" s="17">
        <v>13</v>
      </c>
      <c r="AS87" s="17">
        <v>13</v>
      </c>
      <c r="AT87" s="17">
        <v>11</v>
      </c>
      <c r="AU87" s="17">
        <v>14</v>
      </c>
      <c r="AV87" s="17">
        <v>4</v>
      </c>
      <c r="AW87" s="17">
        <v>6</v>
      </c>
      <c r="AX87" s="17">
        <v>13</v>
      </c>
      <c r="AY87" s="17">
        <v>8</v>
      </c>
      <c r="AZ87" s="17">
        <v>10</v>
      </c>
      <c r="BA87" s="17">
        <v>11</v>
      </c>
      <c r="BB87" s="17">
        <v>9</v>
      </c>
      <c r="BC87" s="17">
        <v>12</v>
      </c>
      <c r="BD87" s="17">
        <v>17</v>
      </c>
      <c r="BE87" s="17"/>
      <c r="BF87" s="17"/>
      <c r="BG87" s="17"/>
      <c r="BH87" s="17"/>
      <c r="BI87" s="17"/>
      <c r="BJ87" s="42"/>
    </row>
    <row r="88" spans="1:62" x14ac:dyDescent="0.35">
      <c r="A88" s="4"/>
      <c r="B88" s="13" t="s">
        <v>51</v>
      </c>
      <c r="C88" s="14">
        <f t="shared" si="79"/>
        <v>18.772727272727273</v>
      </c>
      <c r="D88" s="14">
        <f t="shared" si="80"/>
        <v>18.5</v>
      </c>
      <c r="E88" s="14">
        <f t="shared" si="76"/>
        <v>5</v>
      </c>
      <c r="F88" s="14">
        <f t="shared" si="77"/>
        <v>46</v>
      </c>
      <c r="G88" s="15">
        <f t="shared" si="81"/>
        <v>10</v>
      </c>
      <c r="H88" s="15">
        <f t="shared" si="82"/>
        <v>10</v>
      </c>
      <c r="I88" s="15">
        <f t="shared" si="83"/>
        <v>10</v>
      </c>
      <c r="J88" s="15">
        <f t="shared" si="84"/>
        <v>10</v>
      </c>
      <c r="K88" s="15">
        <f t="shared" si="78"/>
        <v>4</v>
      </c>
      <c r="L88" s="16">
        <f t="shared" si="85"/>
        <v>1</v>
      </c>
      <c r="M88" s="17">
        <v>19</v>
      </c>
      <c r="N88" s="17">
        <v>17</v>
      </c>
      <c r="O88" s="17">
        <v>5</v>
      </c>
      <c r="P88" s="17">
        <v>22</v>
      </c>
      <c r="Q88" s="17">
        <v>19</v>
      </c>
      <c r="R88" s="17">
        <v>12</v>
      </c>
      <c r="S88" s="17">
        <v>22</v>
      </c>
      <c r="T88" s="17">
        <v>13</v>
      </c>
      <c r="U88" s="17">
        <v>12</v>
      </c>
      <c r="V88" s="17">
        <v>7</v>
      </c>
      <c r="W88" s="17">
        <v>14</v>
      </c>
      <c r="X88" s="17">
        <v>17</v>
      </c>
      <c r="Y88" s="17">
        <v>24</v>
      </c>
      <c r="Z88" s="17">
        <v>7</v>
      </c>
      <c r="AA88" s="17">
        <v>12</v>
      </c>
      <c r="AB88" s="17">
        <v>12</v>
      </c>
      <c r="AC88" s="17">
        <v>21</v>
      </c>
      <c r="AD88" s="17">
        <v>15</v>
      </c>
      <c r="AE88" s="17">
        <v>19</v>
      </c>
      <c r="AF88" s="17">
        <v>22</v>
      </c>
      <c r="AG88" s="17">
        <v>43</v>
      </c>
      <c r="AH88" s="17">
        <v>37</v>
      </c>
      <c r="AI88" s="17">
        <v>18</v>
      </c>
      <c r="AJ88" s="17">
        <v>46</v>
      </c>
      <c r="AK88" s="17">
        <v>26</v>
      </c>
      <c r="AL88" s="17">
        <v>21</v>
      </c>
      <c r="AM88" s="17">
        <v>21</v>
      </c>
      <c r="AN88" s="17">
        <v>17</v>
      </c>
      <c r="AO88" s="17">
        <v>25</v>
      </c>
      <c r="AP88" s="17">
        <v>14</v>
      </c>
      <c r="AQ88" s="17">
        <v>24</v>
      </c>
      <c r="AR88" s="17">
        <v>20</v>
      </c>
      <c r="AS88" s="17">
        <v>25</v>
      </c>
      <c r="AT88" s="17">
        <v>24</v>
      </c>
      <c r="AU88" s="17">
        <v>27</v>
      </c>
      <c r="AV88" s="17">
        <v>27</v>
      </c>
      <c r="AW88" s="17">
        <v>11</v>
      </c>
      <c r="AX88" s="17">
        <v>11</v>
      </c>
      <c r="AY88" s="17">
        <v>9</v>
      </c>
      <c r="AZ88" s="17">
        <v>27</v>
      </c>
      <c r="BA88" s="17">
        <v>15</v>
      </c>
      <c r="BB88" s="17">
        <v>9</v>
      </c>
      <c r="BC88" s="17">
        <v>5</v>
      </c>
      <c r="BD88" s="17">
        <v>13</v>
      </c>
      <c r="BE88" s="17"/>
      <c r="BF88" s="17"/>
      <c r="BG88" s="17"/>
      <c r="BH88" s="17"/>
      <c r="BI88" s="17"/>
      <c r="BJ88" s="42"/>
    </row>
    <row r="89" spans="1:62" x14ac:dyDescent="0.35">
      <c r="A89" s="4"/>
      <c r="B89" s="13" t="s">
        <v>52</v>
      </c>
      <c r="C89" s="14">
        <f t="shared" si="79"/>
        <v>8.545454545454545</v>
      </c>
      <c r="D89" s="14">
        <f t="shared" si="80"/>
        <v>8</v>
      </c>
      <c r="E89" s="14">
        <f t="shared" si="76"/>
        <v>0</v>
      </c>
      <c r="F89" s="14">
        <f t="shared" si="77"/>
        <v>23</v>
      </c>
      <c r="G89" s="15">
        <f t="shared" si="81"/>
        <v>10</v>
      </c>
      <c r="H89" s="15">
        <f t="shared" si="82"/>
        <v>9</v>
      </c>
      <c r="I89" s="15">
        <f t="shared" si="83"/>
        <v>10</v>
      </c>
      <c r="J89" s="15">
        <f t="shared" si="84"/>
        <v>10</v>
      </c>
      <c r="K89" s="15">
        <f t="shared" si="78"/>
        <v>4</v>
      </c>
      <c r="L89" s="16">
        <f t="shared" si="85"/>
        <v>0.97727272727272729</v>
      </c>
      <c r="M89" s="17">
        <v>5</v>
      </c>
      <c r="N89" s="17">
        <v>4</v>
      </c>
      <c r="O89" s="17">
        <v>7</v>
      </c>
      <c r="P89" s="17">
        <v>4</v>
      </c>
      <c r="Q89" s="17">
        <v>8</v>
      </c>
      <c r="R89" s="17">
        <v>6</v>
      </c>
      <c r="S89" s="17">
        <v>11</v>
      </c>
      <c r="T89" s="17">
        <v>8</v>
      </c>
      <c r="U89" s="17">
        <v>3</v>
      </c>
      <c r="V89" s="17">
        <v>2</v>
      </c>
      <c r="W89" s="17">
        <v>5</v>
      </c>
      <c r="X89" s="17">
        <v>3</v>
      </c>
      <c r="Y89" s="17">
        <v>4</v>
      </c>
      <c r="Z89" s="17">
        <v>1</v>
      </c>
      <c r="AA89" s="17">
        <v>0</v>
      </c>
      <c r="AB89" s="17">
        <v>3</v>
      </c>
      <c r="AC89" s="17">
        <v>11</v>
      </c>
      <c r="AD89" s="17">
        <v>15</v>
      </c>
      <c r="AE89" s="17">
        <v>14</v>
      </c>
      <c r="AF89" s="17">
        <v>11</v>
      </c>
      <c r="AG89" s="17">
        <v>15</v>
      </c>
      <c r="AH89" s="17">
        <v>14</v>
      </c>
      <c r="AI89" s="17">
        <v>7</v>
      </c>
      <c r="AJ89" s="17">
        <v>14</v>
      </c>
      <c r="AK89" s="17">
        <v>13</v>
      </c>
      <c r="AL89" s="17">
        <v>7</v>
      </c>
      <c r="AM89" s="17">
        <v>8</v>
      </c>
      <c r="AN89" s="17">
        <v>9</v>
      </c>
      <c r="AO89" s="17">
        <v>10</v>
      </c>
      <c r="AP89" s="17">
        <v>23</v>
      </c>
      <c r="AQ89" s="17">
        <v>8</v>
      </c>
      <c r="AR89" s="17">
        <v>17</v>
      </c>
      <c r="AS89" s="17">
        <v>12</v>
      </c>
      <c r="AT89" s="17">
        <v>8</v>
      </c>
      <c r="AU89" s="17">
        <v>14</v>
      </c>
      <c r="AV89" s="17">
        <v>14</v>
      </c>
      <c r="AW89" s="17">
        <v>3</v>
      </c>
      <c r="AX89" s="17">
        <v>11</v>
      </c>
      <c r="AY89" s="17">
        <v>4</v>
      </c>
      <c r="AZ89" s="17">
        <v>8</v>
      </c>
      <c r="BA89" s="17">
        <v>9</v>
      </c>
      <c r="BB89" s="17">
        <v>5</v>
      </c>
      <c r="BC89" s="17">
        <v>4</v>
      </c>
      <c r="BD89" s="17">
        <v>14</v>
      </c>
      <c r="BE89" s="17"/>
      <c r="BF89" s="17"/>
      <c r="BG89" s="17"/>
      <c r="BH89" s="17"/>
      <c r="BI89" s="17"/>
      <c r="BJ89" s="42"/>
    </row>
    <row r="90" spans="1:62" x14ac:dyDescent="0.35">
      <c r="A90" s="4"/>
      <c r="B90" s="13" t="s">
        <v>149</v>
      </c>
      <c r="C90" s="14">
        <f t="shared" si="79"/>
        <v>0.13636363636363635</v>
      </c>
      <c r="D90" s="14">
        <f t="shared" si="80"/>
        <v>0</v>
      </c>
      <c r="E90" s="14">
        <f t="shared" si="76"/>
        <v>0</v>
      </c>
      <c r="F90" s="14">
        <f t="shared" si="77"/>
        <v>2</v>
      </c>
      <c r="G90" s="15">
        <f t="shared" si="81"/>
        <v>1</v>
      </c>
      <c r="H90" s="15">
        <f t="shared" si="82"/>
        <v>3</v>
      </c>
      <c r="I90" s="15">
        <f t="shared" si="83"/>
        <v>0</v>
      </c>
      <c r="J90" s="15">
        <f t="shared" si="84"/>
        <v>0</v>
      </c>
      <c r="K90" s="15">
        <f t="shared" si="78"/>
        <v>0</v>
      </c>
      <c r="L90" s="16">
        <f t="shared" si="85"/>
        <v>9.0909090909090912E-2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1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1</v>
      </c>
      <c r="AB90" s="17">
        <v>2</v>
      </c>
      <c r="AC90" s="17">
        <v>2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>
        <v>0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0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0</v>
      </c>
      <c r="BE90" s="17"/>
      <c r="BF90" s="17"/>
      <c r="BG90" s="17"/>
      <c r="BH90" s="17"/>
      <c r="BI90" s="17"/>
      <c r="BJ90" s="42"/>
    </row>
    <row r="91" spans="1:62" x14ac:dyDescent="0.35">
      <c r="A91" s="4"/>
      <c r="B91" s="13" t="s">
        <v>53</v>
      </c>
      <c r="C91" s="14">
        <f t="shared" si="79"/>
        <v>34.386363636363633</v>
      </c>
      <c r="D91" s="14">
        <f t="shared" si="80"/>
        <v>0</v>
      </c>
      <c r="E91" s="14">
        <f t="shared" si="76"/>
        <v>0</v>
      </c>
      <c r="F91" s="14">
        <f t="shared" si="77"/>
        <v>216</v>
      </c>
      <c r="G91" s="15">
        <f t="shared" si="81"/>
        <v>1</v>
      </c>
      <c r="H91" s="15">
        <f t="shared" si="82"/>
        <v>2</v>
      </c>
      <c r="I91" s="15">
        <f t="shared" si="83"/>
        <v>0</v>
      </c>
      <c r="J91" s="15">
        <f t="shared" si="84"/>
        <v>5</v>
      </c>
      <c r="K91" s="15">
        <f t="shared" si="78"/>
        <v>4</v>
      </c>
      <c r="L91" s="16">
        <f t="shared" si="85"/>
        <v>0.27272727272727271</v>
      </c>
      <c r="M91" s="17">
        <v>0</v>
      </c>
      <c r="N91" s="17">
        <v>0</v>
      </c>
      <c r="O91" s="17">
        <v>0</v>
      </c>
      <c r="P91" s="17">
        <v>56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89</v>
      </c>
      <c r="Y91" s="17">
        <v>0</v>
      </c>
      <c r="Z91" s="17">
        <v>60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135</v>
      </c>
      <c r="AW91" s="17">
        <v>119</v>
      </c>
      <c r="AX91" s="17">
        <v>154</v>
      </c>
      <c r="AY91" s="17">
        <v>144</v>
      </c>
      <c r="AZ91" s="17">
        <v>187</v>
      </c>
      <c r="BA91" s="17">
        <v>114</v>
      </c>
      <c r="BB91" s="17">
        <v>216</v>
      </c>
      <c r="BC91" s="17">
        <v>126</v>
      </c>
      <c r="BD91" s="17">
        <v>113</v>
      </c>
      <c r="BE91" s="17"/>
      <c r="BF91" s="17"/>
      <c r="BG91" s="17"/>
      <c r="BH91" s="17"/>
      <c r="BI91" s="17"/>
      <c r="BJ91" s="42"/>
    </row>
    <row r="92" spans="1:62" x14ac:dyDescent="0.35">
      <c r="A92" s="4"/>
      <c r="B92" s="19" t="s">
        <v>100</v>
      </c>
      <c r="C92" s="20">
        <f t="shared" si="79"/>
        <v>109.56818181818181</v>
      </c>
      <c r="D92" s="20">
        <f t="shared" si="80"/>
        <v>108.5</v>
      </c>
      <c r="E92" s="20">
        <f t="shared" si="76"/>
        <v>0</v>
      </c>
      <c r="F92" s="20">
        <f t="shared" si="77"/>
        <v>222</v>
      </c>
      <c r="G92" s="21">
        <f t="shared" si="81"/>
        <v>9</v>
      </c>
      <c r="H92" s="21">
        <f t="shared" si="82"/>
        <v>8</v>
      </c>
      <c r="I92" s="21">
        <f t="shared" si="83"/>
        <v>10</v>
      </c>
      <c r="J92" s="21">
        <f t="shared" si="84"/>
        <v>9</v>
      </c>
      <c r="K92" s="21">
        <f t="shared" si="78"/>
        <v>4</v>
      </c>
      <c r="L92" s="22">
        <f t="shared" si="85"/>
        <v>0.90909090909090906</v>
      </c>
      <c r="M92" s="23">
        <v>111</v>
      </c>
      <c r="N92" s="23">
        <v>96</v>
      </c>
      <c r="O92" s="23">
        <v>113</v>
      </c>
      <c r="P92" s="23">
        <v>0</v>
      </c>
      <c r="Q92" s="23">
        <v>59</v>
      </c>
      <c r="R92" s="23">
        <v>69</v>
      </c>
      <c r="S92" s="23">
        <v>44</v>
      </c>
      <c r="T92" s="23">
        <v>44</v>
      </c>
      <c r="U92" s="23">
        <v>124</v>
      </c>
      <c r="V92" s="23">
        <v>159</v>
      </c>
      <c r="W92" s="23">
        <v>59</v>
      </c>
      <c r="X92" s="23">
        <v>0</v>
      </c>
      <c r="Y92" s="23">
        <v>88</v>
      </c>
      <c r="Z92" s="23">
        <v>0</v>
      </c>
      <c r="AA92" s="23">
        <v>177</v>
      </c>
      <c r="AB92" s="23">
        <v>117</v>
      </c>
      <c r="AC92" s="23">
        <v>91</v>
      </c>
      <c r="AD92" s="23">
        <v>133</v>
      </c>
      <c r="AE92" s="23">
        <v>81</v>
      </c>
      <c r="AF92" s="23">
        <v>200</v>
      </c>
      <c r="AG92" s="23">
        <v>189</v>
      </c>
      <c r="AH92" s="23">
        <v>133</v>
      </c>
      <c r="AI92" s="23">
        <v>183</v>
      </c>
      <c r="AJ92" s="23">
        <v>172</v>
      </c>
      <c r="AK92" s="23">
        <v>140</v>
      </c>
      <c r="AL92" s="23">
        <v>174</v>
      </c>
      <c r="AM92" s="23">
        <v>161</v>
      </c>
      <c r="AN92" s="23">
        <v>140</v>
      </c>
      <c r="AO92" s="23">
        <v>104</v>
      </c>
      <c r="AP92" s="23">
        <v>177</v>
      </c>
      <c r="AQ92" s="23">
        <v>156</v>
      </c>
      <c r="AR92" s="23">
        <v>175</v>
      </c>
      <c r="AS92" s="23">
        <v>222</v>
      </c>
      <c r="AT92" s="23">
        <v>159</v>
      </c>
      <c r="AU92" s="23">
        <v>202</v>
      </c>
      <c r="AV92" s="23">
        <v>58</v>
      </c>
      <c r="AW92" s="23">
        <v>0</v>
      </c>
      <c r="AX92" s="23">
        <v>95</v>
      </c>
      <c r="AY92" s="23">
        <v>52</v>
      </c>
      <c r="AZ92" s="23">
        <v>106</v>
      </c>
      <c r="BA92" s="23">
        <v>57</v>
      </c>
      <c r="BB92" s="23">
        <v>60</v>
      </c>
      <c r="BC92" s="23">
        <v>82</v>
      </c>
      <c r="BD92" s="23">
        <v>59</v>
      </c>
      <c r="BE92" s="23"/>
      <c r="BF92" s="23"/>
      <c r="BG92" s="23"/>
      <c r="BH92" s="23"/>
      <c r="BI92" s="23"/>
      <c r="BJ92" s="23"/>
    </row>
    <row r="93" spans="1:62" x14ac:dyDescent="0.35">
      <c r="A93" s="4"/>
      <c r="B93" s="19" t="s">
        <v>101</v>
      </c>
      <c r="C93" s="20">
        <f t="shared" si="79"/>
        <v>0.25</v>
      </c>
      <c r="D93" s="20">
        <f t="shared" si="80"/>
        <v>0</v>
      </c>
      <c r="E93" s="20">
        <f t="shared" si="76"/>
        <v>0</v>
      </c>
      <c r="F93" s="20">
        <f t="shared" si="77"/>
        <v>4</v>
      </c>
      <c r="G93" s="21">
        <f t="shared" si="81"/>
        <v>2</v>
      </c>
      <c r="H93" s="21">
        <f t="shared" si="82"/>
        <v>1</v>
      </c>
      <c r="I93" s="21">
        <f t="shared" si="83"/>
        <v>1</v>
      </c>
      <c r="J93" s="21">
        <f t="shared" si="84"/>
        <v>1</v>
      </c>
      <c r="K93" s="21">
        <f t="shared" si="78"/>
        <v>1</v>
      </c>
      <c r="L93" s="22">
        <f t="shared" si="85"/>
        <v>0.13636363636363635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3</v>
      </c>
      <c r="U93" s="20">
        <v>0</v>
      </c>
      <c r="V93" s="20">
        <v>4</v>
      </c>
      <c r="W93" s="20">
        <v>0</v>
      </c>
      <c r="X93" s="20">
        <v>0</v>
      </c>
      <c r="Y93" s="20">
        <v>1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1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0">
        <v>0</v>
      </c>
      <c r="AY93" s="20">
        <v>0</v>
      </c>
      <c r="AZ93" s="20">
        <v>1</v>
      </c>
      <c r="BA93" s="20">
        <v>0</v>
      </c>
      <c r="BB93" s="20">
        <v>1</v>
      </c>
      <c r="BC93" s="20">
        <v>0</v>
      </c>
      <c r="BD93" s="20">
        <v>0</v>
      </c>
      <c r="BE93" s="20"/>
      <c r="BF93" s="20"/>
      <c r="BG93" s="20"/>
      <c r="BH93" s="20"/>
      <c r="BI93" s="20"/>
      <c r="BJ93" s="20"/>
    </row>
    <row r="94" spans="1:62" x14ac:dyDescent="0.35">
      <c r="A94" s="4"/>
      <c r="B94" s="13" t="s">
        <v>54</v>
      </c>
      <c r="C94" s="14">
        <f t="shared" si="79"/>
        <v>3.3023255813953489</v>
      </c>
      <c r="D94" s="14">
        <f t="shared" si="80"/>
        <v>3</v>
      </c>
      <c r="E94" s="14">
        <f t="shared" si="76"/>
        <v>0</v>
      </c>
      <c r="F94" s="14">
        <f t="shared" si="77"/>
        <v>7</v>
      </c>
      <c r="G94" s="15">
        <f t="shared" si="81"/>
        <v>6</v>
      </c>
      <c r="H94" s="15">
        <f t="shared" si="82"/>
        <v>8</v>
      </c>
      <c r="I94" s="15">
        <f t="shared" si="83"/>
        <v>10</v>
      </c>
      <c r="J94" s="15">
        <f t="shared" si="84"/>
        <v>10</v>
      </c>
      <c r="K94" s="15">
        <f t="shared" si="78"/>
        <v>4</v>
      </c>
      <c r="L94" s="16">
        <f t="shared" si="85"/>
        <v>0.86363636363636365</v>
      </c>
      <c r="M94" s="17">
        <v>0</v>
      </c>
      <c r="N94" s="17">
        <v>0</v>
      </c>
      <c r="O94" s="17">
        <v>1</v>
      </c>
      <c r="P94" s="17" t="s">
        <v>154</v>
      </c>
      <c r="Q94" s="17">
        <v>1</v>
      </c>
      <c r="R94" s="17">
        <v>1</v>
      </c>
      <c r="S94" s="17">
        <v>4</v>
      </c>
      <c r="T94" s="17">
        <v>0</v>
      </c>
      <c r="U94" s="17">
        <v>4</v>
      </c>
      <c r="V94" s="17">
        <v>5</v>
      </c>
      <c r="W94" s="17">
        <v>0</v>
      </c>
      <c r="X94" s="17">
        <v>2</v>
      </c>
      <c r="Y94" s="17">
        <v>5</v>
      </c>
      <c r="Z94" s="17">
        <v>2</v>
      </c>
      <c r="AA94" s="17">
        <v>1</v>
      </c>
      <c r="AB94" s="17">
        <v>2</v>
      </c>
      <c r="AC94" s="17">
        <v>0</v>
      </c>
      <c r="AD94" s="17">
        <v>3</v>
      </c>
      <c r="AE94" s="17">
        <v>4</v>
      </c>
      <c r="AF94" s="17">
        <v>2</v>
      </c>
      <c r="AG94" s="17">
        <v>1</v>
      </c>
      <c r="AH94" s="17">
        <v>4</v>
      </c>
      <c r="AI94" s="17">
        <v>3</v>
      </c>
      <c r="AJ94" s="17">
        <v>4</v>
      </c>
      <c r="AK94" s="17">
        <v>7</v>
      </c>
      <c r="AL94" s="17">
        <v>3</v>
      </c>
      <c r="AM94" s="17">
        <v>6</v>
      </c>
      <c r="AN94" s="17">
        <v>4</v>
      </c>
      <c r="AO94" s="17">
        <v>2</v>
      </c>
      <c r="AP94" s="17">
        <v>3</v>
      </c>
      <c r="AQ94" s="17">
        <v>6</v>
      </c>
      <c r="AR94" s="17">
        <v>7</v>
      </c>
      <c r="AS94" s="17">
        <v>4</v>
      </c>
      <c r="AT94" s="17">
        <v>5</v>
      </c>
      <c r="AU94" s="17">
        <v>1</v>
      </c>
      <c r="AV94" s="17">
        <v>5</v>
      </c>
      <c r="AW94" s="17">
        <v>3</v>
      </c>
      <c r="AX94" s="17">
        <v>7</v>
      </c>
      <c r="AY94" s="17">
        <v>7</v>
      </c>
      <c r="AZ94" s="17">
        <v>3</v>
      </c>
      <c r="BA94" s="17">
        <v>5</v>
      </c>
      <c r="BB94" s="17">
        <v>3</v>
      </c>
      <c r="BC94" s="17">
        <v>7</v>
      </c>
      <c r="BD94" s="17">
        <v>5</v>
      </c>
      <c r="BE94" s="17"/>
      <c r="BF94" s="17"/>
      <c r="BG94" s="17"/>
      <c r="BH94" s="17"/>
      <c r="BI94" s="17"/>
      <c r="BJ94" s="42"/>
    </row>
    <row r="95" spans="1:62" x14ac:dyDescent="0.35">
      <c r="A95" s="4"/>
      <c r="B95" s="13" t="s">
        <v>34</v>
      </c>
      <c r="C95" s="14">
        <f t="shared" si="79"/>
        <v>6.1136363636363633</v>
      </c>
      <c r="D95" s="14">
        <f t="shared" si="80"/>
        <v>5.5</v>
      </c>
      <c r="E95" s="14">
        <f t="shared" si="76"/>
        <v>1</v>
      </c>
      <c r="F95" s="14">
        <f t="shared" si="77"/>
        <v>13</v>
      </c>
      <c r="G95" s="15">
        <f t="shared" si="81"/>
        <v>10</v>
      </c>
      <c r="H95" s="15">
        <f t="shared" si="82"/>
        <v>10</v>
      </c>
      <c r="I95" s="15">
        <f t="shared" si="83"/>
        <v>10</v>
      </c>
      <c r="J95" s="15">
        <f t="shared" si="84"/>
        <v>10</v>
      </c>
      <c r="K95" s="15">
        <f t="shared" si="78"/>
        <v>4</v>
      </c>
      <c r="L95" s="16">
        <f t="shared" si="85"/>
        <v>1</v>
      </c>
      <c r="M95" s="18">
        <v>9</v>
      </c>
      <c r="N95" s="18">
        <v>1</v>
      </c>
      <c r="O95" s="18">
        <v>3</v>
      </c>
      <c r="P95" s="18">
        <v>9</v>
      </c>
      <c r="Q95" s="18">
        <v>6</v>
      </c>
      <c r="R95" s="18">
        <v>2</v>
      </c>
      <c r="S95" s="18">
        <v>7</v>
      </c>
      <c r="T95" s="18">
        <v>5</v>
      </c>
      <c r="U95" s="18">
        <v>9</v>
      </c>
      <c r="V95" s="18">
        <v>9</v>
      </c>
      <c r="W95" s="18">
        <v>1</v>
      </c>
      <c r="X95" s="18">
        <v>7</v>
      </c>
      <c r="Y95" s="18">
        <v>5</v>
      </c>
      <c r="Z95" s="18">
        <v>1</v>
      </c>
      <c r="AA95" s="18">
        <v>11</v>
      </c>
      <c r="AB95" s="18">
        <v>13</v>
      </c>
      <c r="AC95" s="18">
        <v>5</v>
      </c>
      <c r="AD95" s="18">
        <v>5</v>
      </c>
      <c r="AE95" s="18">
        <v>9</v>
      </c>
      <c r="AF95" s="18">
        <v>10</v>
      </c>
      <c r="AG95" s="18">
        <v>5</v>
      </c>
      <c r="AH95" s="18">
        <v>10</v>
      </c>
      <c r="AI95" s="18">
        <v>9</v>
      </c>
      <c r="AJ95" s="18">
        <v>7</v>
      </c>
      <c r="AK95" s="18">
        <v>13</v>
      </c>
      <c r="AL95" s="18">
        <v>7</v>
      </c>
      <c r="AM95" s="18">
        <v>10</v>
      </c>
      <c r="AN95" s="18">
        <v>10</v>
      </c>
      <c r="AO95" s="18">
        <v>5</v>
      </c>
      <c r="AP95" s="18">
        <v>2</v>
      </c>
      <c r="AQ95" s="18">
        <v>5</v>
      </c>
      <c r="AR95" s="18">
        <v>2</v>
      </c>
      <c r="AS95" s="18">
        <v>7</v>
      </c>
      <c r="AT95" s="18">
        <v>1</v>
      </c>
      <c r="AU95" s="18">
        <v>3</v>
      </c>
      <c r="AV95" s="18">
        <v>5</v>
      </c>
      <c r="AW95" s="18">
        <v>3</v>
      </c>
      <c r="AX95" s="18">
        <v>5</v>
      </c>
      <c r="AY95" s="18">
        <v>4</v>
      </c>
      <c r="AZ95" s="18">
        <v>6</v>
      </c>
      <c r="BA95" s="18">
        <v>10</v>
      </c>
      <c r="BB95" s="18">
        <v>2</v>
      </c>
      <c r="BC95" s="18">
        <v>4</v>
      </c>
      <c r="BD95" s="18">
        <v>7</v>
      </c>
      <c r="BE95" s="18"/>
      <c r="BF95" s="18"/>
      <c r="BG95" s="18"/>
      <c r="BH95" s="18"/>
      <c r="BI95" s="18"/>
      <c r="BJ95" s="14"/>
    </row>
    <row r="96" spans="1:62" x14ac:dyDescent="0.35">
      <c r="A96" s="4"/>
      <c r="B96" s="13" t="s">
        <v>35</v>
      </c>
      <c r="C96" s="14">
        <f t="shared" si="79"/>
        <v>6.4090909090909092</v>
      </c>
      <c r="D96" s="14">
        <f t="shared" si="80"/>
        <v>6</v>
      </c>
      <c r="E96" s="14">
        <f t="shared" si="76"/>
        <v>0</v>
      </c>
      <c r="F96" s="14">
        <f t="shared" si="77"/>
        <v>19</v>
      </c>
      <c r="G96" s="15">
        <f t="shared" si="81"/>
        <v>9</v>
      </c>
      <c r="H96" s="15">
        <f t="shared" si="82"/>
        <v>10</v>
      </c>
      <c r="I96" s="15">
        <f t="shared" si="83"/>
        <v>10</v>
      </c>
      <c r="J96" s="15">
        <f t="shared" si="84"/>
        <v>10</v>
      </c>
      <c r="K96" s="15">
        <f t="shared" si="78"/>
        <v>4</v>
      </c>
      <c r="L96" s="16">
        <f t="shared" si="85"/>
        <v>0.97727272727272729</v>
      </c>
      <c r="M96" s="18">
        <v>3</v>
      </c>
      <c r="N96" s="18">
        <v>6</v>
      </c>
      <c r="O96" s="18">
        <v>2</v>
      </c>
      <c r="P96" s="18">
        <v>4</v>
      </c>
      <c r="Q96" s="18">
        <v>6</v>
      </c>
      <c r="R96" s="18">
        <v>0</v>
      </c>
      <c r="S96" s="18">
        <v>1</v>
      </c>
      <c r="T96" s="18">
        <v>4</v>
      </c>
      <c r="U96" s="18">
        <v>3</v>
      </c>
      <c r="V96" s="18">
        <v>6</v>
      </c>
      <c r="W96" s="18">
        <v>3</v>
      </c>
      <c r="X96" s="18">
        <v>3</v>
      </c>
      <c r="Y96" s="18">
        <v>8</v>
      </c>
      <c r="Z96" s="18">
        <v>3</v>
      </c>
      <c r="AA96" s="18">
        <v>8</v>
      </c>
      <c r="AB96" s="18">
        <v>4</v>
      </c>
      <c r="AC96" s="18">
        <v>5</v>
      </c>
      <c r="AD96" s="18">
        <v>3</v>
      </c>
      <c r="AE96" s="18">
        <v>5</v>
      </c>
      <c r="AF96" s="18">
        <v>4</v>
      </c>
      <c r="AG96" s="18">
        <v>12</v>
      </c>
      <c r="AH96" s="18">
        <v>7</v>
      </c>
      <c r="AI96" s="18">
        <v>7</v>
      </c>
      <c r="AJ96" s="18">
        <v>10</v>
      </c>
      <c r="AK96" s="18">
        <v>11</v>
      </c>
      <c r="AL96" s="18">
        <v>11</v>
      </c>
      <c r="AM96" s="18">
        <v>8</v>
      </c>
      <c r="AN96" s="18">
        <v>4</v>
      </c>
      <c r="AO96" s="18">
        <v>8</v>
      </c>
      <c r="AP96" s="18">
        <v>6</v>
      </c>
      <c r="AQ96" s="18">
        <v>5</v>
      </c>
      <c r="AR96" s="18">
        <v>8</v>
      </c>
      <c r="AS96" s="18">
        <v>9</v>
      </c>
      <c r="AT96" s="18">
        <v>11</v>
      </c>
      <c r="AU96" s="18">
        <v>2</v>
      </c>
      <c r="AV96" s="18">
        <v>4</v>
      </c>
      <c r="AW96" s="18">
        <v>3</v>
      </c>
      <c r="AX96" s="18">
        <v>7</v>
      </c>
      <c r="AY96" s="18">
        <v>10</v>
      </c>
      <c r="AZ96" s="18">
        <v>7</v>
      </c>
      <c r="BA96" s="18">
        <v>6</v>
      </c>
      <c r="BB96" s="18">
        <v>10</v>
      </c>
      <c r="BC96" s="18">
        <v>19</v>
      </c>
      <c r="BD96" s="18">
        <v>16</v>
      </c>
      <c r="BE96" s="18"/>
      <c r="BF96" s="18"/>
      <c r="BG96" s="18"/>
      <c r="BH96" s="18"/>
      <c r="BI96" s="18"/>
      <c r="BJ96" s="14"/>
    </row>
    <row r="97" spans="1:62" x14ac:dyDescent="0.35">
      <c r="A97" s="4"/>
      <c r="B97" s="13" t="s">
        <v>179</v>
      </c>
      <c r="C97" s="14">
        <f t="shared" ref="C97" si="96">IF(COUNT(M97:BJ97)&gt;0,AVERAGE(M97:BJ97),"")</f>
        <v>2.3255813953488372E-2</v>
      </c>
      <c r="D97" s="14">
        <f t="shared" ref="D97" si="97">IF(COUNT(M97:BJ97)&gt;0,MEDIAN(M97:BJ97),"")</f>
        <v>0</v>
      </c>
      <c r="E97" s="14">
        <f t="shared" ref="E97" si="98">MIN(M97:BJ97)</f>
        <v>0</v>
      </c>
      <c r="F97" s="14">
        <f t="shared" ref="F97" si="99">MAX(M97:BJ97)</f>
        <v>1</v>
      </c>
      <c r="G97" s="15">
        <f t="shared" ref="G97" si="100">COUNTIF(M97:V97,"&gt;0")</f>
        <v>0</v>
      </c>
      <c r="H97" s="15">
        <f t="shared" ref="H97" si="101">COUNTIF(W97:AF97,"&gt;0")</f>
        <v>0</v>
      </c>
      <c r="I97" s="15">
        <f t="shared" ref="I97" si="102">COUNTIF(AG97:AP97,"&gt;0")</f>
        <v>0</v>
      </c>
      <c r="J97" s="15">
        <f t="shared" ref="J97" si="103">COUNTIF(AQ97:AZ97,"&gt;0")</f>
        <v>0</v>
      </c>
      <c r="K97" s="15">
        <f t="shared" ref="K97" si="104">COUNTIF(BA97:BJ97,"&gt;0")</f>
        <v>1</v>
      </c>
      <c r="L97" s="16">
        <f t="shared" ref="L97" si="105">COUNTIF(M97:BJ97,"&gt;0")/COUNTA(M97:BJ97)</f>
        <v>2.2727272727272728E-2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  <c r="AT97" s="18"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8">
        <v>0</v>
      </c>
      <c r="BA97" s="18">
        <v>0</v>
      </c>
      <c r="BB97" s="18">
        <v>1</v>
      </c>
      <c r="BC97" s="18" t="s">
        <v>154</v>
      </c>
      <c r="BD97" s="18">
        <v>0</v>
      </c>
      <c r="BE97" s="18"/>
      <c r="BF97" s="18"/>
      <c r="BG97" s="18"/>
      <c r="BH97" s="18"/>
      <c r="BI97" s="18"/>
      <c r="BJ97" s="14"/>
    </row>
    <row r="98" spans="1:62" x14ac:dyDescent="0.35">
      <c r="A98" s="4"/>
      <c r="B98" s="13" t="s">
        <v>36</v>
      </c>
      <c r="C98" s="14">
        <f t="shared" si="79"/>
        <v>0.13636363636363635</v>
      </c>
      <c r="D98" s="14">
        <f t="shared" si="80"/>
        <v>0</v>
      </c>
      <c r="E98" s="14">
        <f t="shared" si="76"/>
        <v>0</v>
      </c>
      <c r="F98" s="14">
        <f t="shared" si="77"/>
        <v>2</v>
      </c>
      <c r="G98" s="15">
        <f t="shared" si="81"/>
        <v>0</v>
      </c>
      <c r="H98" s="15">
        <f t="shared" si="82"/>
        <v>2</v>
      </c>
      <c r="I98" s="15">
        <f t="shared" si="83"/>
        <v>3</v>
      </c>
      <c r="J98" s="15">
        <f t="shared" si="84"/>
        <v>0</v>
      </c>
      <c r="K98" s="15">
        <f t="shared" si="78"/>
        <v>0</v>
      </c>
      <c r="L98" s="16">
        <f t="shared" si="85"/>
        <v>0.11363636363636363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1</v>
      </c>
      <c r="Y98" s="18">
        <v>0</v>
      </c>
      <c r="Z98" s="18">
        <v>0</v>
      </c>
      <c r="AA98" s="18">
        <v>0</v>
      </c>
      <c r="AB98" s="18">
        <v>1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1</v>
      </c>
      <c r="AJ98" s="18">
        <v>1</v>
      </c>
      <c r="AK98" s="18">
        <v>0</v>
      </c>
      <c r="AL98" s="18">
        <v>0</v>
      </c>
      <c r="AM98" s="18">
        <v>0</v>
      </c>
      <c r="AN98" s="18">
        <v>2</v>
      </c>
      <c r="AO98" s="18">
        <v>0</v>
      </c>
      <c r="AP98" s="18">
        <v>0</v>
      </c>
      <c r="AQ98" s="18">
        <v>0</v>
      </c>
      <c r="AR98" s="18">
        <v>0</v>
      </c>
      <c r="AS98" s="18">
        <v>0</v>
      </c>
      <c r="AT98" s="18">
        <v>0</v>
      </c>
      <c r="AU98" s="18">
        <v>0</v>
      </c>
      <c r="AV98" s="18">
        <v>0</v>
      </c>
      <c r="AW98" s="18">
        <v>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/>
      <c r="BF98" s="18"/>
      <c r="BG98" s="18"/>
      <c r="BH98" s="18"/>
      <c r="BI98" s="18"/>
      <c r="BJ98" s="14"/>
    </row>
    <row r="99" spans="1:62" x14ac:dyDescent="0.35">
      <c r="A99" s="4"/>
      <c r="B99" s="13" t="s">
        <v>55</v>
      </c>
      <c r="C99" s="14">
        <f t="shared" si="79"/>
        <v>8.8409090909090917</v>
      </c>
      <c r="D99" s="14">
        <f t="shared" si="80"/>
        <v>8</v>
      </c>
      <c r="E99" s="14">
        <f t="shared" si="76"/>
        <v>0</v>
      </c>
      <c r="F99" s="14">
        <f t="shared" si="77"/>
        <v>37</v>
      </c>
      <c r="G99" s="15">
        <f t="shared" si="81"/>
        <v>10</v>
      </c>
      <c r="H99" s="15">
        <f t="shared" si="82"/>
        <v>9</v>
      </c>
      <c r="I99" s="15">
        <f t="shared" si="83"/>
        <v>10</v>
      </c>
      <c r="J99" s="15">
        <f t="shared" si="84"/>
        <v>10</v>
      </c>
      <c r="K99" s="15">
        <f t="shared" si="78"/>
        <v>4</v>
      </c>
      <c r="L99" s="16">
        <f t="shared" si="85"/>
        <v>0.97727272727272729</v>
      </c>
      <c r="M99" s="17">
        <v>21</v>
      </c>
      <c r="N99" s="17">
        <v>12</v>
      </c>
      <c r="O99" s="17">
        <v>4</v>
      </c>
      <c r="P99" s="17">
        <v>14</v>
      </c>
      <c r="Q99" s="17">
        <v>14</v>
      </c>
      <c r="R99" s="17">
        <v>4</v>
      </c>
      <c r="S99" s="17">
        <v>9</v>
      </c>
      <c r="T99" s="17">
        <v>6</v>
      </c>
      <c r="U99" s="17">
        <v>37</v>
      </c>
      <c r="V99" s="17">
        <v>17</v>
      </c>
      <c r="W99" s="17">
        <v>0</v>
      </c>
      <c r="X99" s="17">
        <v>15</v>
      </c>
      <c r="Y99" s="17">
        <v>10</v>
      </c>
      <c r="Z99" s="17">
        <v>9</v>
      </c>
      <c r="AA99" s="17">
        <v>13</v>
      </c>
      <c r="AB99" s="17">
        <v>21</v>
      </c>
      <c r="AC99" s="17">
        <v>12</v>
      </c>
      <c r="AD99" s="17">
        <v>7</v>
      </c>
      <c r="AE99" s="17">
        <v>9</v>
      </c>
      <c r="AF99" s="17">
        <v>9</v>
      </c>
      <c r="AG99" s="17">
        <v>12</v>
      </c>
      <c r="AH99" s="17">
        <v>4</v>
      </c>
      <c r="AI99" s="17">
        <v>4</v>
      </c>
      <c r="AJ99" s="17">
        <v>4</v>
      </c>
      <c r="AK99" s="17">
        <v>4</v>
      </c>
      <c r="AL99" s="17">
        <v>8</v>
      </c>
      <c r="AM99" s="17">
        <v>7</v>
      </c>
      <c r="AN99" s="17">
        <v>8</v>
      </c>
      <c r="AO99" s="17">
        <v>1</v>
      </c>
      <c r="AP99" s="17">
        <v>6</v>
      </c>
      <c r="AQ99" s="17">
        <v>5</v>
      </c>
      <c r="AR99" s="17">
        <v>10</v>
      </c>
      <c r="AS99" s="17">
        <v>7</v>
      </c>
      <c r="AT99" s="17">
        <v>12</v>
      </c>
      <c r="AU99" s="17">
        <v>8</v>
      </c>
      <c r="AV99" s="17">
        <v>5</v>
      </c>
      <c r="AW99" s="17">
        <v>3</v>
      </c>
      <c r="AX99" s="17">
        <v>4</v>
      </c>
      <c r="AY99" s="17">
        <v>4</v>
      </c>
      <c r="AZ99" s="17">
        <v>9</v>
      </c>
      <c r="BA99" s="17">
        <v>6</v>
      </c>
      <c r="BB99" s="17">
        <v>2</v>
      </c>
      <c r="BC99" s="17">
        <v>3</v>
      </c>
      <c r="BD99" s="17">
        <v>10</v>
      </c>
      <c r="BE99" s="17"/>
      <c r="BF99" s="17"/>
      <c r="BG99" s="17"/>
      <c r="BH99" s="17"/>
      <c r="BI99" s="17"/>
      <c r="BJ99" s="42"/>
    </row>
    <row r="100" spans="1:62" x14ac:dyDescent="0.35">
      <c r="A100" s="4"/>
      <c r="B100" s="13" t="s">
        <v>171</v>
      </c>
      <c r="C100" s="14">
        <f t="shared" si="79"/>
        <v>2.2727272727272728E-2</v>
      </c>
      <c r="D100" s="14">
        <f t="shared" si="80"/>
        <v>0</v>
      </c>
      <c r="E100" s="14">
        <f t="shared" si="76"/>
        <v>0</v>
      </c>
      <c r="F100" s="14">
        <f t="shared" si="77"/>
        <v>1</v>
      </c>
      <c r="G100" s="15">
        <f t="shared" si="81"/>
        <v>0</v>
      </c>
      <c r="H100" s="15">
        <f t="shared" si="82"/>
        <v>1</v>
      </c>
      <c r="I100" s="15">
        <f t="shared" si="83"/>
        <v>0</v>
      </c>
      <c r="J100" s="15">
        <f t="shared" si="84"/>
        <v>0</v>
      </c>
      <c r="K100" s="15">
        <f t="shared" si="78"/>
        <v>0</v>
      </c>
      <c r="L100" s="16">
        <f t="shared" si="85"/>
        <v>2.2727272727272728E-2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1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17">
        <v>0</v>
      </c>
      <c r="BE100" s="17"/>
      <c r="BF100" s="17"/>
      <c r="BG100" s="17"/>
      <c r="BH100" s="17"/>
      <c r="BI100" s="17"/>
      <c r="BJ100" s="42"/>
    </row>
    <row r="101" spans="1:62" x14ac:dyDescent="0.35">
      <c r="A101" s="4"/>
      <c r="B101" s="13" t="s">
        <v>137</v>
      </c>
      <c r="C101" s="14">
        <f t="shared" si="79"/>
        <v>0.77272727272727271</v>
      </c>
      <c r="D101" s="14">
        <f t="shared" si="80"/>
        <v>0</v>
      </c>
      <c r="E101" s="14">
        <f t="shared" si="76"/>
        <v>0</v>
      </c>
      <c r="F101" s="14">
        <f t="shared" si="77"/>
        <v>8</v>
      </c>
      <c r="G101" s="15">
        <f t="shared" si="81"/>
        <v>4</v>
      </c>
      <c r="H101" s="15">
        <f t="shared" si="82"/>
        <v>3</v>
      </c>
      <c r="I101" s="15">
        <f t="shared" si="83"/>
        <v>0</v>
      </c>
      <c r="J101" s="15">
        <f t="shared" si="84"/>
        <v>2</v>
      </c>
      <c r="K101" s="15">
        <f t="shared" si="78"/>
        <v>2</v>
      </c>
      <c r="L101" s="16">
        <f t="shared" si="85"/>
        <v>0.25</v>
      </c>
      <c r="M101" s="17">
        <v>0</v>
      </c>
      <c r="N101" s="17">
        <v>3</v>
      </c>
      <c r="O101" s="17">
        <v>0</v>
      </c>
      <c r="P101" s="17">
        <v>0</v>
      </c>
      <c r="Q101" s="17">
        <v>4</v>
      </c>
      <c r="R101" s="17">
        <v>0</v>
      </c>
      <c r="S101" s="17">
        <v>8</v>
      </c>
      <c r="T101" s="17">
        <v>1</v>
      </c>
      <c r="U101" s="17">
        <v>0</v>
      </c>
      <c r="V101" s="17">
        <v>0</v>
      </c>
      <c r="W101" s="17">
        <v>0</v>
      </c>
      <c r="X101" s="17">
        <v>1</v>
      </c>
      <c r="Y101" s="17">
        <v>3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2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0</v>
      </c>
      <c r="AS101" s="17">
        <v>0</v>
      </c>
      <c r="AT101" s="17">
        <v>0</v>
      </c>
      <c r="AU101" s="17">
        <v>0</v>
      </c>
      <c r="AV101" s="17">
        <v>4</v>
      </c>
      <c r="AW101" s="17">
        <v>0</v>
      </c>
      <c r="AX101" s="17">
        <v>0</v>
      </c>
      <c r="AY101" s="17">
        <v>0</v>
      </c>
      <c r="AZ101" s="17">
        <v>2</v>
      </c>
      <c r="BA101" s="17">
        <v>2</v>
      </c>
      <c r="BB101" s="17">
        <v>0</v>
      </c>
      <c r="BC101" s="17">
        <v>0</v>
      </c>
      <c r="BD101" s="17">
        <v>4</v>
      </c>
      <c r="BE101" s="17"/>
      <c r="BF101" s="17"/>
      <c r="BG101" s="17"/>
      <c r="BH101" s="17"/>
      <c r="BI101" s="17"/>
      <c r="BJ101" s="42"/>
    </row>
    <row r="102" spans="1:62" x14ac:dyDescent="0.35">
      <c r="A102" s="4"/>
      <c r="B102" s="13" t="s">
        <v>127</v>
      </c>
      <c r="C102" s="14">
        <f t="shared" si="79"/>
        <v>0.36363636363636365</v>
      </c>
      <c r="D102" s="14">
        <f t="shared" si="80"/>
        <v>0</v>
      </c>
      <c r="E102" s="14">
        <f t="shared" si="76"/>
        <v>0</v>
      </c>
      <c r="F102" s="14">
        <f t="shared" si="77"/>
        <v>5</v>
      </c>
      <c r="G102" s="15">
        <f t="shared" si="81"/>
        <v>1</v>
      </c>
      <c r="H102" s="15">
        <f t="shared" si="82"/>
        <v>4</v>
      </c>
      <c r="I102" s="15">
        <f t="shared" si="83"/>
        <v>4</v>
      </c>
      <c r="J102" s="15">
        <f t="shared" si="84"/>
        <v>0</v>
      </c>
      <c r="K102" s="15">
        <f t="shared" si="78"/>
        <v>0</v>
      </c>
      <c r="L102" s="16">
        <f t="shared" si="85"/>
        <v>0.20454545454545456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1</v>
      </c>
      <c r="U102" s="17">
        <v>0</v>
      </c>
      <c r="V102" s="17">
        <v>0</v>
      </c>
      <c r="W102" s="17">
        <v>1</v>
      </c>
      <c r="X102" s="17">
        <v>0</v>
      </c>
      <c r="Y102" s="17">
        <v>1</v>
      </c>
      <c r="Z102" s="17">
        <v>0</v>
      </c>
      <c r="AA102" s="17">
        <v>1</v>
      </c>
      <c r="AB102" s="17">
        <v>0</v>
      </c>
      <c r="AC102" s="17">
        <v>0</v>
      </c>
      <c r="AD102" s="17">
        <v>5</v>
      </c>
      <c r="AE102" s="17">
        <v>0</v>
      </c>
      <c r="AF102" s="17">
        <v>0</v>
      </c>
      <c r="AG102" s="17">
        <v>2</v>
      </c>
      <c r="AH102" s="17">
        <v>1</v>
      </c>
      <c r="AI102" s="17">
        <v>1</v>
      </c>
      <c r="AJ102" s="17">
        <v>0</v>
      </c>
      <c r="AK102" s="17">
        <v>3</v>
      </c>
      <c r="AL102" s="17">
        <v>0</v>
      </c>
      <c r="AM102" s="17">
        <v>0</v>
      </c>
      <c r="AN102" s="17">
        <v>0</v>
      </c>
      <c r="AO102" s="17">
        <v>0</v>
      </c>
      <c r="AP102" s="17">
        <v>0</v>
      </c>
      <c r="AQ102" s="17">
        <v>0</v>
      </c>
      <c r="AR102" s="17">
        <v>0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17">
        <v>0</v>
      </c>
      <c r="BE102" s="17"/>
      <c r="BF102" s="17"/>
      <c r="BG102" s="17"/>
      <c r="BH102" s="17"/>
      <c r="BI102" s="17"/>
      <c r="BJ102" s="42"/>
    </row>
    <row r="103" spans="1:62" x14ac:dyDescent="0.35">
      <c r="A103" s="4"/>
      <c r="B103" s="13" t="s">
        <v>57</v>
      </c>
      <c r="C103" s="14">
        <f t="shared" si="79"/>
        <v>292.20454545454544</v>
      </c>
      <c r="D103" s="14">
        <f t="shared" si="80"/>
        <v>280.5</v>
      </c>
      <c r="E103" s="14">
        <f t="shared" si="76"/>
        <v>57</v>
      </c>
      <c r="F103" s="14">
        <f t="shared" si="77"/>
        <v>535</v>
      </c>
      <c r="G103" s="15">
        <f t="shared" si="81"/>
        <v>10</v>
      </c>
      <c r="H103" s="15">
        <f t="shared" si="82"/>
        <v>10</v>
      </c>
      <c r="I103" s="15">
        <f t="shared" si="83"/>
        <v>10</v>
      </c>
      <c r="J103" s="15">
        <f t="shared" si="84"/>
        <v>10</v>
      </c>
      <c r="K103" s="15">
        <f t="shared" si="78"/>
        <v>4</v>
      </c>
      <c r="L103" s="16">
        <f t="shared" si="85"/>
        <v>1</v>
      </c>
      <c r="M103" s="17">
        <v>266</v>
      </c>
      <c r="N103" s="17">
        <v>229</v>
      </c>
      <c r="O103" s="17">
        <v>214</v>
      </c>
      <c r="P103" s="17">
        <v>212</v>
      </c>
      <c r="Q103" s="17">
        <v>192</v>
      </c>
      <c r="R103" s="17">
        <v>189</v>
      </c>
      <c r="S103" s="17">
        <v>303</v>
      </c>
      <c r="T103" s="17">
        <v>259</v>
      </c>
      <c r="U103" s="17">
        <v>222</v>
      </c>
      <c r="V103" s="17">
        <v>271</v>
      </c>
      <c r="W103" s="17">
        <v>207</v>
      </c>
      <c r="X103" s="17">
        <v>363</v>
      </c>
      <c r="Y103" s="17">
        <v>191</v>
      </c>
      <c r="Z103" s="17">
        <v>57</v>
      </c>
      <c r="AA103" s="17">
        <v>281</v>
      </c>
      <c r="AB103" s="17">
        <v>194</v>
      </c>
      <c r="AC103" s="17">
        <v>241</v>
      </c>
      <c r="AD103" s="17">
        <v>280</v>
      </c>
      <c r="AE103" s="17">
        <v>215</v>
      </c>
      <c r="AF103" s="17">
        <v>387</v>
      </c>
      <c r="AG103" s="17">
        <v>371</v>
      </c>
      <c r="AH103" s="17">
        <v>457</v>
      </c>
      <c r="AI103" s="17">
        <v>302</v>
      </c>
      <c r="AJ103" s="17">
        <v>511</v>
      </c>
      <c r="AK103" s="17">
        <v>417</v>
      </c>
      <c r="AL103" s="17">
        <v>535</v>
      </c>
      <c r="AM103" s="17">
        <v>527</v>
      </c>
      <c r="AN103" s="17">
        <v>415</v>
      </c>
      <c r="AO103" s="17">
        <v>416</v>
      </c>
      <c r="AP103" s="17">
        <v>386</v>
      </c>
      <c r="AQ103" s="17">
        <v>359</v>
      </c>
      <c r="AR103" s="17">
        <v>448</v>
      </c>
      <c r="AS103" s="17">
        <v>304</v>
      </c>
      <c r="AT103" s="17">
        <v>321</v>
      </c>
      <c r="AU103" s="17">
        <v>285</v>
      </c>
      <c r="AV103" s="17">
        <v>285</v>
      </c>
      <c r="AW103" s="17">
        <v>205</v>
      </c>
      <c r="AX103" s="17">
        <v>200</v>
      </c>
      <c r="AY103" s="17">
        <v>188</v>
      </c>
      <c r="AZ103" s="17">
        <v>284</v>
      </c>
      <c r="BA103" s="17">
        <v>170</v>
      </c>
      <c r="BB103" s="17">
        <v>192</v>
      </c>
      <c r="BC103" s="17">
        <v>203</v>
      </c>
      <c r="BD103" s="17">
        <v>303</v>
      </c>
      <c r="BE103" s="17"/>
      <c r="BF103" s="17"/>
      <c r="BG103" s="17"/>
      <c r="BH103" s="17"/>
      <c r="BI103" s="17"/>
      <c r="BJ103" s="42"/>
    </row>
    <row r="104" spans="1:62" x14ac:dyDescent="0.35">
      <c r="A104" s="4"/>
      <c r="B104" s="13" t="s">
        <v>56</v>
      </c>
      <c r="C104" s="14">
        <f t="shared" si="79"/>
        <v>4.6428571428571432</v>
      </c>
      <c r="D104" s="14">
        <f t="shared" si="80"/>
        <v>0</v>
      </c>
      <c r="E104" s="14">
        <f t="shared" si="76"/>
        <v>0</v>
      </c>
      <c r="F104" s="14">
        <f t="shared" si="77"/>
        <v>63</v>
      </c>
      <c r="G104" s="15">
        <f t="shared" si="81"/>
        <v>8</v>
      </c>
      <c r="H104" s="15">
        <f t="shared" si="82"/>
        <v>2</v>
      </c>
      <c r="I104" s="15">
        <f t="shared" si="83"/>
        <v>6</v>
      </c>
      <c r="J104" s="15">
        <f t="shared" si="84"/>
        <v>1</v>
      </c>
      <c r="K104" s="15">
        <f t="shared" si="78"/>
        <v>0</v>
      </c>
      <c r="L104" s="16">
        <f t="shared" si="85"/>
        <v>0.38636363636363635</v>
      </c>
      <c r="M104" s="17">
        <v>1</v>
      </c>
      <c r="N104" s="17">
        <v>22</v>
      </c>
      <c r="O104" s="17">
        <v>1</v>
      </c>
      <c r="P104" s="17">
        <v>1</v>
      </c>
      <c r="Q104" s="17">
        <v>4</v>
      </c>
      <c r="R104" s="17">
        <v>1</v>
      </c>
      <c r="S104" s="17">
        <v>63</v>
      </c>
      <c r="T104" s="17">
        <v>0</v>
      </c>
      <c r="U104" s="17">
        <v>4</v>
      </c>
      <c r="V104" s="17">
        <v>0</v>
      </c>
      <c r="W104" s="17">
        <v>0</v>
      </c>
      <c r="X104" s="17">
        <v>0</v>
      </c>
      <c r="Y104" s="17">
        <v>13</v>
      </c>
      <c r="Z104" s="17">
        <v>1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1</v>
      </c>
      <c r="AI104" s="17">
        <v>0</v>
      </c>
      <c r="AJ104" s="17">
        <v>1</v>
      </c>
      <c r="AK104" s="17">
        <v>13</v>
      </c>
      <c r="AL104" s="17">
        <v>18</v>
      </c>
      <c r="AM104" s="17">
        <v>0</v>
      </c>
      <c r="AN104" s="17">
        <v>2</v>
      </c>
      <c r="AO104" s="17">
        <v>0</v>
      </c>
      <c r="AP104" s="17">
        <v>28</v>
      </c>
      <c r="AQ104" s="17" t="s">
        <v>154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21</v>
      </c>
      <c r="AY104" s="17">
        <v>0</v>
      </c>
      <c r="AZ104" s="17" t="s">
        <v>154</v>
      </c>
      <c r="BA104" s="17">
        <v>0</v>
      </c>
      <c r="BB104" s="17">
        <v>0</v>
      </c>
      <c r="BC104" s="17">
        <v>0</v>
      </c>
      <c r="BD104" s="17">
        <v>0</v>
      </c>
      <c r="BE104" s="17"/>
      <c r="BF104" s="17"/>
      <c r="BG104" s="17"/>
      <c r="BH104" s="17"/>
      <c r="BI104" s="17"/>
      <c r="BJ104" s="42"/>
    </row>
    <row r="105" spans="1:62" x14ac:dyDescent="0.35">
      <c r="A105" s="4"/>
      <c r="B105" s="13" t="s">
        <v>58</v>
      </c>
      <c r="C105" s="14">
        <f t="shared" si="79"/>
        <v>215.38636363636363</v>
      </c>
      <c r="D105" s="14">
        <f t="shared" si="80"/>
        <v>189</v>
      </c>
      <c r="E105" s="14">
        <f t="shared" si="76"/>
        <v>28</v>
      </c>
      <c r="F105" s="14">
        <f t="shared" si="77"/>
        <v>786</v>
      </c>
      <c r="G105" s="15">
        <f t="shared" si="81"/>
        <v>10</v>
      </c>
      <c r="H105" s="15">
        <f t="shared" si="82"/>
        <v>10</v>
      </c>
      <c r="I105" s="15">
        <f t="shared" si="83"/>
        <v>10</v>
      </c>
      <c r="J105" s="15">
        <f t="shared" si="84"/>
        <v>10</v>
      </c>
      <c r="K105" s="15">
        <f t="shared" si="78"/>
        <v>4</v>
      </c>
      <c r="L105" s="16">
        <f t="shared" si="85"/>
        <v>1</v>
      </c>
      <c r="M105" s="17">
        <v>248</v>
      </c>
      <c r="N105" s="17">
        <v>204</v>
      </c>
      <c r="O105" s="17">
        <v>331</v>
      </c>
      <c r="P105" s="17">
        <v>157</v>
      </c>
      <c r="Q105" s="17">
        <v>30</v>
      </c>
      <c r="R105" s="17">
        <v>182</v>
      </c>
      <c r="S105" s="17">
        <v>28</v>
      </c>
      <c r="T105" s="17">
        <v>115</v>
      </c>
      <c r="U105" s="17">
        <v>286</v>
      </c>
      <c r="V105" s="17">
        <v>132</v>
      </c>
      <c r="W105" s="17">
        <v>126</v>
      </c>
      <c r="X105" s="17">
        <v>136</v>
      </c>
      <c r="Y105" s="17">
        <v>175</v>
      </c>
      <c r="Z105" s="17">
        <v>101</v>
      </c>
      <c r="AA105" s="17">
        <v>455</v>
      </c>
      <c r="AB105" s="17">
        <v>263</v>
      </c>
      <c r="AC105" s="17">
        <v>88</v>
      </c>
      <c r="AD105" s="17">
        <v>149</v>
      </c>
      <c r="AE105" s="17">
        <v>178</v>
      </c>
      <c r="AF105" s="17">
        <v>214</v>
      </c>
      <c r="AG105" s="17">
        <v>251</v>
      </c>
      <c r="AH105" s="17">
        <v>201</v>
      </c>
      <c r="AI105" s="17">
        <v>321</v>
      </c>
      <c r="AJ105" s="17">
        <v>128</v>
      </c>
      <c r="AK105" s="17">
        <v>96</v>
      </c>
      <c r="AL105" s="17">
        <v>196</v>
      </c>
      <c r="AM105" s="17">
        <v>118</v>
      </c>
      <c r="AN105" s="17">
        <v>91</v>
      </c>
      <c r="AO105" s="17">
        <v>241</v>
      </c>
      <c r="AP105" s="17">
        <v>133</v>
      </c>
      <c r="AQ105" s="17">
        <v>316</v>
      </c>
      <c r="AR105" s="17">
        <v>181</v>
      </c>
      <c r="AS105" s="17">
        <v>162</v>
      </c>
      <c r="AT105" s="17">
        <v>122</v>
      </c>
      <c r="AU105" s="17">
        <v>289</v>
      </c>
      <c r="AV105" s="17">
        <v>226</v>
      </c>
      <c r="AW105" s="17">
        <v>235</v>
      </c>
      <c r="AX105" s="17">
        <v>412</v>
      </c>
      <c r="AY105" s="17">
        <v>786</v>
      </c>
      <c r="AZ105" s="17">
        <v>254</v>
      </c>
      <c r="BA105" s="17">
        <v>313</v>
      </c>
      <c r="BB105" s="17">
        <v>356</v>
      </c>
      <c r="BC105" s="17">
        <v>326</v>
      </c>
      <c r="BD105" s="17">
        <v>125</v>
      </c>
      <c r="BE105" s="17"/>
      <c r="BF105" s="17"/>
      <c r="BG105" s="17"/>
      <c r="BH105" s="17"/>
      <c r="BI105" s="17"/>
      <c r="BJ105" s="42"/>
    </row>
    <row r="106" spans="1:62" x14ac:dyDescent="0.35">
      <c r="A106" s="4"/>
      <c r="B106" s="13" t="s">
        <v>59</v>
      </c>
      <c r="C106" s="14">
        <f t="shared" si="79"/>
        <v>88.159090909090907</v>
      </c>
      <c r="D106" s="14">
        <f t="shared" si="80"/>
        <v>82.5</v>
      </c>
      <c r="E106" s="14">
        <f t="shared" si="76"/>
        <v>9</v>
      </c>
      <c r="F106" s="14">
        <f t="shared" si="77"/>
        <v>246</v>
      </c>
      <c r="G106" s="15">
        <f t="shared" si="81"/>
        <v>10</v>
      </c>
      <c r="H106" s="15">
        <f t="shared" si="82"/>
        <v>10</v>
      </c>
      <c r="I106" s="15">
        <f t="shared" si="83"/>
        <v>10</v>
      </c>
      <c r="J106" s="15">
        <f t="shared" si="84"/>
        <v>10</v>
      </c>
      <c r="K106" s="15">
        <f t="shared" si="78"/>
        <v>4</v>
      </c>
      <c r="L106" s="16">
        <f t="shared" si="85"/>
        <v>1</v>
      </c>
      <c r="M106" s="17">
        <v>24</v>
      </c>
      <c r="N106" s="17">
        <v>32</v>
      </c>
      <c r="O106" s="17">
        <v>18</v>
      </c>
      <c r="P106" s="17">
        <v>9</v>
      </c>
      <c r="Q106" s="17">
        <v>20</v>
      </c>
      <c r="R106" s="17">
        <v>42</v>
      </c>
      <c r="S106" s="17">
        <v>18</v>
      </c>
      <c r="T106" s="17">
        <v>45</v>
      </c>
      <c r="U106" s="17">
        <v>50</v>
      </c>
      <c r="V106" s="17">
        <v>59</v>
      </c>
      <c r="W106" s="17">
        <v>26</v>
      </c>
      <c r="X106" s="17">
        <v>59</v>
      </c>
      <c r="Y106" s="17">
        <v>54</v>
      </c>
      <c r="Z106" s="17">
        <v>33</v>
      </c>
      <c r="AA106" s="17">
        <v>59</v>
      </c>
      <c r="AB106" s="17">
        <v>44</v>
      </c>
      <c r="AC106" s="17">
        <v>127</v>
      </c>
      <c r="AD106" s="17">
        <v>65</v>
      </c>
      <c r="AE106" s="17">
        <v>104</v>
      </c>
      <c r="AF106" s="17">
        <v>72</v>
      </c>
      <c r="AG106" s="17">
        <v>78</v>
      </c>
      <c r="AH106" s="17">
        <v>113</v>
      </c>
      <c r="AI106" s="17">
        <v>62</v>
      </c>
      <c r="AJ106" s="17">
        <v>131</v>
      </c>
      <c r="AK106" s="17">
        <v>62</v>
      </c>
      <c r="AL106" s="17">
        <v>96</v>
      </c>
      <c r="AM106" s="17">
        <v>99</v>
      </c>
      <c r="AN106" s="17">
        <v>115</v>
      </c>
      <c r="AO106" s="17">
        <v>78</v>
      </c>
      <c r="AP106" s="17">
        <v>139</v>
      </c>
      <c r="AQ106" s="17">
        <v>87</v>
      </c>
      <c r="AR106" s="17">
        <v>187</v>
      </c>
      <c r="AS106" s="17">
        <v>169</v>
      </c>
      <c r="AT106" s="17">
        <v>91</v>
      </c>
      <c r="AU106" s="17">
        <v>87</v>
      </c>
      <c r="AV106" s="17">
        <v>190</v>
      </c>
      <c r="AW106" s="17">
        <v>107</v>
      </c>
      <c r="AX106" s="17">
        <v>246</v>
      </c>
      <c r="AY106" s="17">
        <v>101</v>
      </c>
      <c r="AZ106" s="17">
        <v>101</v>
      </c>
      <c r="BA106" s="17">
        <v>163</v>
      </c>
      <c r="BB106" s="17">
        <v>133</v>
      </c>
      <c r="BC106" s="17">
        <v>96</v>
      </c>
      <c r="BD106" s="17">
        <v>188</v>
      </c>
      <c r="BE106" s="17"/>
      <c r="BF106" s="17"/>
      <c r="BG106" s="17"/>
      <c r="BH106" s="17"/>
      <c r="BI106" s="17"/>
      <c r="BJ106" s="42"/>
    </row>
    <row r="107" spans="1:62" x14ac:dyDescent="0.35">
      <c r="A107" s="4"/>
      <c r="B107" s="13" t="s">
        <v>60</v>
      </c>
      <c r="C107" s="14">
        <f t="shared" si="79"/>
        <v>21.636363636363637</v>
      </c>
      <c r="D107" s="14">
        <f t="shared" si="80"/>
        <v>0</v>
      </c>
      <c r="E107" s="14">
        <f t="shared" si="76"/>
        <v>0</v>
      </c>
      <c r="F107" s="14">
        <f t="shared" si="77"/>
        <v>346</v>
      </c>
      <c r="G107" s="15">
        <f t="shared" si="81"/>
        <v>5</v>
      </c>
      <c r="H107" s="15">
        <f t="shared" si="82"/>
        <v>6</v>
      </c>
      <c r="I107" s="15">
        <f t="shared" si="83"/>
        <v>6</v>
      </c>
      <c r="J107" s="15">
        <f t="shared" si="84"/>
        <v>1</v>
      </c>
      <c r="K107" s="15">
        <f t="shared" si="78"/>
        <v>1</v>
      </c>
      <c r="L107" s="16">
        <f t="shared" si="85"/>
        <v>0.43181818181818182</v>
      </c>
      <c r="M107" s="17">
        <v>0</v>
      </c>
      <c r="N107" s="17">
        <v>346</v>
      </c>
      <c r="O107" s="17">
        <v>0</v>
      </c>
      <c r="P107" s="17">
        <v>21</v>
      </c>
      <c r="Q107" s="17">
        <v>23</v>
      </c>
      <c r="R107" s="17">
        <v>9</v>
      </c>
      <c r="S107" s="17">
        <v>0</v>
      </c>
      <c r="T107" s="17">
        <v>1</v>
      </c>
      <c r="U107" s="17">
        <v>0</v>
      </c>
      <c r="V107" s="17">
        <v>0</v>
      </c>
      <c r="W107" s="17">
        <v>3</v>
      </c>
      <c r="X107" s="17">
        <v>50</v>
      </c>
      <c r="Y107" s="17">
        <v>0</v>
      </c>
      <c r="Z107" s="17">
        <v>75</v>
      </c>
      <c r="AA107" s="17">
        <v>0</v>
      </c>
      <c r="AB107" s="17">
        <v>0</v>
      </c>
      <c r="AC107" s="17">
        <v>2</v>
      </c>
      <c r="AD107" s="17">
        <v>0</v>
      </c>
      <c r="AE107" s="17">
        <v>47</v>
      </c>
      <c r="AF107" s="17">
        <v>150</v>
      </c>
      <c r="AG107" s="17">
        <v>26</v>
      </c>
      <c r="AH107" s="17">
        <v>50</v>
      </c>
      <c r="AI107" s="17">
        <v>76</v>
      </c>
      <c r="AJ107" s="17">
        <v>0</v>
      </c>
      <c r="AK107" s="17">
        <v>1</v>
      </c>
      <c r="AL107" s="17">
        <v>1</v>
      </c>
      <c r="AM107" s="17">
        <v>0</v>
      </c>
      <c r="AN107" s="17">
        <v>65</v>
      </c>
      <c r="AO107" s="17">
        <v>0</v>
      </c>
      <c r="AP107" s="17">
        <v>0</v>
      </c>
      <c r="AQ107" s="17">
        <v>0</v>
      </c>
      <c r="AR107" s="17">
        <v>0</v>
      </c>
      <c r="AS107" s="17">
        <v>0</v>
      </c>
      <c r="AT107" s="17">
        <v>0</v>
      </c>
      <c r="AU107" s="17">
        <v>5</v>
      </c>
      <c r="AV107" s="17">
        <v>0</v>
      </c>
      <c r="AW107" s="17">
        <v>0</v>
      </c>
      <c r="AX107" s="17">
        <v>0</v>
      </c>
      <c r="AY107" s="17">
        <v>0</v>
      </c>
      <c r="AZ107" s="17">
        <v>0</v>
      </c>
      <c r="BA107" s="17">
        <v>1</v>
      </c>
      <c r="BB107" s="17">
        <v>0</v>
      </c>
      <c r="BC107" s="17">
        <v>0</v>
      </c>
      <c r="BD107" s="17">
        <v>0</v>
      </c>
      <c r="BE107" s="17"/>
      <c r="BF107" s="17"/>
      <c r="BG107" s="17"/>
      <c r="BH107" s="17"/>
      <c r="BI107" s="17"/>
      <c r="BJ107" s="42"/>
    </row>
    <row r="108" spans="1:62" x14ac:dyDescent="0.35">
      <c r="A108" s="4"/>
      <c r="B108" s="13" t="s">
        <v>61</v>
      </c>
      <c r="C108" s="14">
        <f t="shared" si="79"/>
        <v>349.34090909090907</v>
      </c>
      <c r="D108" s="14">
        <f t="shared" si="80"/>
        <v>363</v>
      </c>
      <c r="E108" s="14">
        <f t="shared" si="76"/>
        <v>146</v>
      </c>
      <c r="F108" s="14">
        <f t="shared" si="77"/>
        <v>591</v>
      </c>
      <c r="G108" s="15">
        <f t="shared" si="81"/>
        <v>10</v>
      </c>
      <c r="H108" s="15">
        <f t="shared" si="82"/>
        <v>10</v>
      </c>
      <c r="I108" s="15">
        <f t="shared" si="83"/>
        <v>10</v>
      </c>
      <c r="J108" s="15">
        <f t="shared" si="84"/>
        <v>10</v>
      </c>
      <c r="K108" s="15">
        <f t="shared" si="78"/>
        <v>4</v>
      </c>
      <c r="L108" s="16">
        <f t="shared" si="85"/>
        <v>1</v>
      </c>
      <c r="M108" s="17">
        <v>315</v>
      </c>
      <c r="N108" s="17">
        <v>249</v>
      </c>
      <c r="O108" s="17">
        <v>149</v>
      </c>
      <c r="P108" s="17">
        <v>341</v>
      </c>
      <c r="Q108" s="17">
        <v>244</v>
      </c>
      <c r="R108" s="17">
        <v>193</v>
      </c>
      <c r="S108" s="17">
        <v>445</v>
      </c>
      <c r="T108" s="17">
        <v>363</v>
      </c>
      <c r="U108" s="17">
        <v>160</v>
      </c>
      <c r="V108" s="17">
        <v>240</v>
      </c>
      <c r="W108" s="17">
        <v>146</v>
      </c>
      <c r="X108" s="17">
        <v>241</v>
      </c>
      <c r="Y108" s="17">
        <v>252</v>
      </c>
      <c r="Z108" s="17">
        <v>195</v>
      </c>
      <c r="AA108" s="17">
        <v>280</v>
      </c>
      <c r="AB108" s="17">
        <v>287</v>
      </c>
      <c r="AC108" s="17">
        <v>234</v>
      </c>
      <c r="AD108" s="17">
        <v>344</v>
      </c>
      <c r="AE108" s="17">
        <v>233</v>
      </c>
      <c r="AF108" s="17">
        <v>275</v>
      </c>
      <c r="AG108" s="17">
        <v>477</v>
      </c>
      <c r="AH108" s="17">
        <v>549</v>
      </c>
      <c r="AI108" s="17">
        <v>363</v>
      </c>
      <c r="AJ108" s="17">
        <v>475</v>
      </c>
      <c r="AK108" s="17">
        <v>467</v>
      </c>
      <c r="AL108" s="17">
        <v>440</v>
      </c>
      <c r="AM108" s="17">
        <v>491</v>
      </c>
      <c r="AN108" s="17">
        <v>485</v>
      </c>
      <c r="AO108" s="17">
        <v>410</v>
      </c>
      <c r="AP108" s="17">
        <v>499</v>
      </c>
      <c r="AQ108" s="17">
        <v>227</v>
      </c>
      <c r="AR108" s="17">
        <v>414</v>
      </c>
      <c r="AS108" s="17">
        <v>578</v>
      </c>
      <c r="AT108" s="17">
        <v>379</v>
      </c>
      <c r="AU108" s="17">
        <v>413</v>
      </c>
      <c r="AV108" s="17">
        <v>409</v>
      </c>
      <c r="AW108" s="17">
        <v>272</v>
      </c>
      <c r="AX108" s="17">
        <v>591</v>
      </c>
      <c r="AY108" s="17">
        <v>426</v>
      </c>
      <c r="AZ108" s="17">
        <v>366</v>
      </c>
      <c r="BA108" s="17">
        <v>403</v>
      </c>
      <c r="BB108" s="17">
        <v>262</v>
      </c>
      <c r="BC108" s="17">
        <v>400</v>
      </c>
      <c r="BD108" s="17">
        <v>389</v>
      </c>
      <c r="BE108" s="17"/>
      <c r="BF108" s="17"/>
      <c r="BG108" s="17"/>
      <c r="BH108" s="17"/>
      <c r="BI108" s="17"/>
      <c r="BJ108" s="42"/>
    </row>
    <row r="109" spans="1:62" x14ac:dyDescent="0.35">
      <c r="A109" s="4"/>
      <c r="B109" s="13" t="s">
        <v>62</v>
      </c>
      <c r="C109" s="14">
        <f t="shared" si="79"/>
        <v>123.95454545454545</v>
      </c>
      <c r="D109" s="14">
        <f t="shared" si="80"/>
        <v>112.5</v>
      </c>
      <c r="E109" s="14">
        <f t="shared" si="76"/>
        <v>0</v>
      </c>
      <c r="F109" s="14">
        <f t="shared" si="77"/>
        <v>328</v>
      </c>
      <c r="G109" s="15">
        <f t="shared" si="81"/>
        <v>10</v>
      </c>
      <c r="H109" s="15">
        <f t="shared" si="82"/>
        <v>9</v>
      </c>
      <c r="I109" s="15">
        <f t="shared" si="83"/>
        <v>10</v>
      </c>
      <c r="J109" s="15">
        <f t="shared" si="84"/>
        <v>10</v>
      </c>
      <c r="K109" s="15">
        <f t="shared" si="78"/>
        <v>4</v>
      </c>
      <c r="L109" s="16">
        <f t="shared" si="85"/>
        <v>0.97727272727272729</v>
      </c>
      <c r="M109" s="17">
        <v>66</v>
      </c>
      <c r="N109" s="17">
        <v>162</v>
      </c>
      <c r="O109" s="17">
        <v>123</v>
      </c>
      <c r="P109" s="17">
        <v>102</v>
      </c>
      <c r="Q109" s="17">
        <v>91</v>
      </c>
      <c r="R109" s="17">
        <v>50</v>
      </c>
      <c r="S109" s="17">
        <v>79</v>
      </c>
      <c r="T109" s="17">
        <v>56</v>
      </c>
      <c r="U109" s="17">
        <v>65</v>
      </c>
      <c r="V109" s="17">
        <v>112</v>
      </c>
      <c r="W109" s="17">
        <v>30</v>
      </c>
      <c r="X109" s="17">
        <v>132</v>
      </c>
      <c r="Y109" s="17">
        <v>180</v>
      </c>
      <c r="Z109" s="17">
        <v>0</v>
      </c>
      <c r="AA109" s="17">
        <v>115</v>
      </c>
      <c r="AB109" s="17">
        <v>93</v>
      </c>
      <c r="AC109" s="17">
        <v>113</v>
      </c>
      <c r="AD109" s="17">
        <v>133</v>
      </c>
      <c r="AE109" s="17">
        <v>90</v>
      </c>
      <c r="AF109" s="17">
        <v>75</v>
      </c>
      <c r="AG109" s="17">
        <v>139</v>
      </c>
      <c r="AH109" s="17">
        <v>142</v>
      </c>
      <c r="AI109" s="17">
        <v>54</v>
      </c>
      <c r="AJ109" s="17">
        <v>328</v>
      </c>
      <c r="AK109" s="17">
        <v>148</v>
      </c>
      <c r="AL109" s="17">
        <v>132</v>
      </c>
      <c r="AM109" s="17">
        <v>217</v>
      </c>
      <c r="AN109" s="17">
        <v>163</v>
      </c>
      <c r="AO109" s="17">
        <v>259</v>
      </c>
      <c r="AP109" s="17">
        <v>199</v>
      </c>
      <c r="AQ109" s="17">
        <v>183</v>
      </c>
      <c r="AR109" s="17">
        <v>232</v>
      </c>
      <c r="AS109" s="17">
        <v>215</v>
      </c>
      <c r="AT109" s="17">
        <v>129</v>
      </c>
      <c r="AU109" s="17">
        <v>103</v>
      </c>
      <c r="AV109" s="17">
        <v>180</v>
      </c>
      <c r="AW109" s="17">
        <v>92</v>
      </c>
      <c r="AX109" s="17">
        <v>120</v>
      </c>
      <c r="AY109" s="17">
        <v>74</v>
      </c>
      <c r="AZ109" s="17">
        <v>101</v>
      </c>
      <c r="BA109" s="17">
        <v>93</v>
      </c>
      <c r="BB109" s="17">
        <v>93</v>
      </c>
      <c r="BC109" s="17">
        <v>82</v>
      </c>
      <c r="BD109" s="17">
        <v>109</v>
      </c>
      <c r="BE109" s="17"/>
      <c r="BF109" s="17"/>
      <c r="BG109" s="17"/>
      <c r="BH109" s="17"/>
      <c r="BI109" s="17"/>
      <c r="BJ109" s="42"/>
    </row>
    <row r="110" spans="1:62" x14ac:dyDescent="0.35">
      <c r="A110" s="4"/>
      <c r="B110" s="13" t="s">
        <v>136</v>
      </c>
      <c r="C110" s="14">
        <f t="shared" si="79"/>
        <v>0.18181818181818182</v>
      </c>
      <c r="D110" s="14">
        <f t="shared" si="80"/>
        <v>0</v>
      </c>
      <c r="E110" s="14">
        <f t="shared" si="76"/>
        <v>0</v>
      </c>
      <c r="F110" s="14">
        <f t="shared" si="77"/>
        <v>6</v>
      </c>
      <c r="G110" s="15">
        <f t="shared" si="81"/>
        <v>1</v>
      </c>
      <c r="H110" s="15">
        <f t="shared" si="82"/>
        <v>0</v>
      </c>
      <c r="I110" s="15">
        <f t="shared" si="83"/>
        <v>1</v>
      </c>
      <c r="J110" s="15">
        <f t="shared" si="84"/>
        <v>1</v>
      </c>
      <c r="K110" s="15">
        <f t="shared" si="78"/>
        <v>0</v>
      </c>
      <c r="L110" s="16">
        <f t="shared" si="85"/>
        <v>6.8181818181818177E-2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6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v>1</v>
      </c>
      <c r="AP110" s="17">
        <v>0</v>
      </c>
      <c r="AQ110" s="17">
        <v>0</v>
      </c>
      <c r="AR110" s="17">
        <v>0</v>
      </c>
      <c r="AS110" s="17">
        <v>0</v>
      </c>
      <c r="AT110" s="17">
        <v>0</v>
      </c>
      <c r="AU110" s="17">
        <v>0</v>
      </c>
      <c r="AV110" s="17">
        <v>1</v>
      </c>
      <c r="AW110" s="17">
        <v>0</v>
      </c>
      <c r="AX110" s="17">
        <v>0</v>
      </c>
      <c r="AY110" s="17">
        <v>0</v>
      </c>
      <c r="AZ110" s="17">
        <v>0</v>
      </c>
      <c r="BA110" s="17">
        <v>0</v>
      </c>
      <c r="BB110" s="17">
        <v>0</v>
      </c>
      <c r="BC110" s="17">
        <v>0</v>
      </c>
      <c r="BD110" s="17">
        <v>0</v>
      </c>
      <c r="BE110" s="17"/>
      <c r="BF110" s="17"/>
      <c r="BG110" s="17"/>
      <c r="BH110" s="17"/>
      <c r="BI110" s="17"/>
      <c r="BJ110" s="42"/>
    </row>
    <row r="111" spans="1:62" x14ac:dyDescent="0.35">
      <c r="A111" s="4"/>
      <c r="B111" s="13" t="s">
        <v>63</v>
      </c>
      <c r="C111" s="14">
        <f t="shared" si="79"/>
        <v>166.22727272727272</v>
      </c>
      <c r="D111" s="14">
        <f t="shared" si="80"/>
        <v>139.5</v>
      </c>
      <c r="E111" s="14">
        <f t="shared" si="76"/>
        <v>35</v>
      </c>
      <c r="F111" s="14">
        <f t="shared" si="77"/>
        <v>805</v>
      </c>
      <c r="G111" s="15">
        <f t="shared" si="81"/>
        <v>10</v>
      </c>
      <c r="H111" s="15">
        <f t="shared" si="82"/>
        <v>10</v>
      </c>
      <c r="I111" s="15">
        <f t="shared" si="83"/>
        <v>10</v>
      </c>
      <c r="J111" s="15">
        <f t="shared" si="84"/>
        <v>10</v>
      </c>
      <c r="K111" s="15">
        <f t="shared" si="78"/>
        <v>4</v>
      </c>
      <c r="L111" s="16">
        <f t="shared" si="85"/>
        <v>1</v>
      </c>
      <c r="M111" s="17">
        <v>343</v>
      </c>
      <c r="N111" s="17">
        <v>805</v>
      </c>
      <c r="O111" s="17">
        <v>118</v>
      </c>
      <c r="P111" s="17">
        <v>198</v>
      </c>
      <c r="Q111" s="17">
        <v>97</v>
      </c>
      <c r="R111" s="17">
        <v>69</v>
      </c>
      <c r="S111" s="17">
        <v>71</v>
      </c>
      <c r="T111" s="17">
        <v>70</v>
      </c>
      <c r="U111" s="17">
        <v>130</v>
      </c>
      <c r="V111" s="17">
        <v>287</v>
      </c>
      <c r="W111" s="17">
        <v>36</v>
      </c>
      <c r="X111" s="17">
        <v>159</v>
      </c>
      <c r="Y111" s="17">
        <v>222</v>
      </c>
      <c r="Z111" s="17">
        <v>35</v>
      </c>
      <c r="AA111" s="17">
        <v>201</v>
      </c>
      <c r="AB111" s="17">
        <v>128</v>
      </c>
      <c r="AC111" s="17">
        <v>64</v>
      </c>
      <c r="AD111" s="17">
        <v>202</v>
      </c>
      <c r="AE111" s="17">
        <v>43</v>
      </c>
      <c r="AF111" s="17">
        <v>193</v>
      </c>
      <c r="AG111" s="17">
        <v>206</v>
      </c>
      <c r="AH111" s="17">
        <v>171</v>
      </c>
      <c r="AI111" s="17">
        <v>226</v>
      </c>
      <c r="AJ111" s="17">
        <v>153</v>
      </c>
      <c r="AK111" s="17">
        <v>207</v>
      </c>
      <c r="AL111" s="17">
        <v>341</v>
      </c>
      <c r="AM111" s="17">
        <v>320</v>
      </c>
      <c r="AN111" s="17">
        <v>90</v>
      </c>
      <c r="AO111" s="17">
        <v>213</v>
      </c>
      <c r="AP111" s="17">
        <v>196</v>
      </c>
      <c r="AQ111" s="17">
        <v>240</v>
      </c>
      <c r="AR111" s="17">
        <v>144</v>
      </c>
      <c r="AS111" s="17">
        <v>285</v>
      </c>
      <c r="AT111" s="17">
        <v>49</v>
      </c>
      <c r="AU111" s="17">
        <v>103</v>
      </c>
      <c r="AV111" s="17">
        <v>100</v>
      </c>
      <c r="AW111" s="17">
        <v>42</v>
      </c>
      <c r="AX111" s="17">
        <v>171</v>
      </c>
      <c r="AY111" s="17">
        <v>82</v>
      </c>
      <c r="AZ111" s="17">
        <v>103</v>
      </c>
      <c r="BA111" s="17">
        <v>60</v>
      </c>
      <c r="BB111" s="17">
        <v>129</v>
      </c>
      <c r="BC111" s="17">
        <v>135</v>
      </c>
      <c r="BD111" s="17">
        <v>77</v>
      </c>
      <c r="BE111" s="17"/>
      <c r="BF111" s="17"/>
      <c r="BG111" s="17"/>
      <c r="BH111" s="17"/>
      <c r="BI111" s="17"/>
      <c r="BJ111" s="42"/>
    </row>
    <row r="112" spans="1:62" x14ac:dyDescent="0.35">
      <c r="A112" s="4"/>
      <c r="B112" s="13" t="s">
        <v>64</v>
      </c>
      <c r="C112" s="14">
        <f t="shared" si="79"/>
        <v>15.295454545454545</v>
      </c>
      <c r="D112" s="14">
        <f t="shared" si="80"/>
        <v>10.5</v>
      </c>
      <c r="E112" s="14">
        <f t="shared" si="76"/>
        <v>0</v>
      </c>
      <c r="F112" s="14">
        <f t="shared" si="77"/>
        <v>129</v>
      </c>
      <c r="G112" s="15">
        <f t="shared" si="81"/>
        <v>10</v>
      </c>
      <c r="H112" s="15">
        <f t="shared" si="82"/>
        <v>9</v>
      </c>
      <c r="I112" s="15">
        <f t="shared" si="83"/>
        <v>10</v>
      </c>
      <c r="J112" s="15">
        <f t="shared" si="84"/>
        <v>10</v>
      </c>
      <c r="K112" s="15">
        <f t="shared" si="78"/>
        <v>4</v>
      </c>
      <c r="L112" s="16">
        <f t="shared" si="85"/>
        <v>0.97727272727272729</v>
      </c>
      <c r="M112" s="17">
        <v>8</v>
      </c>
      <c r="N112" s="17">
        <v>8</v>
      </c>
      <c r="O112" s="17">
        <v>3</v>
      </c>
      <c r="P112" s="17">
        <v>2</v>
      </c>
      <c r="Q112" s="17">
        <v>5</v>
      </c>
      <c r="R112" s="17">
        <v>6</v>
      </c>
      <c r="S112" s="17">
        <v>10</v>
      </c>
      <c r="T112" s="17">
        <v>11</v>
      </c>
      <c r="U112" s="17">
        <v>25</v>
      </c>
      <c r="V112" s="17">
        <v>129</v>
      </c>
      <c r="W112" s="17">
        <v>0</v>
      </c>
      <c r="X112" s="17">
        <v>9</v>
      </c>
      <c r="Y112" s="17">
        <v>13</v>
      </c>
      <c r="Z112" s="17">
        <v>1</v>
      </c>
      <c r="AA112" s="17">
        <v>5</v>
      </c>
      <c r="AB112" s="17">
        <v>5</v>
      </c>
      <c r="AC112" s="17">
        <v>21</v>
      </c>
      <c r="AD112" s="17">
        <v>3</v>
      </c>
      <c r="AE112" s="17">
        <v>3</v>
      </c>
      <c r="AF112" s="17">
        <v>1</v>
      </c>
      <c r="AG112" s="17">
        <v>4</v>
      </c>
      <c r="AH112" s="17">
        <v>25</v>
      </c>
      <c r="AI112" s="17">
        <v>12</v>
      </c>
      <c r="AJ112" s="17">
        <v>30</v>
      </c>
      <c r="AK112" s="17">
        <v>21</v>
      </c>
      <c r="AL112" s="17">
        <v>21</v>
      </c>
      <c r="AM112" s="17">
        <v>21</v>
      </c>
      <c r="AN112" s="17">
        <v>6</v>
      </c>
      <c r="AO112" s="17">
        <v>6</v>
      </c>
      <c r="AP112" s="17">
        <v>19</v>
      </c>
      <c r="AQ112" s="17">
        <v>16</v>
      </c>
      <c r="AR112" s="17">
        <v>43</v>
      </c>
      <c r="AS112" s="17">
        <v>25</v>
      </c>
      <c r="AT112" s="17">
        <v>13</v>
      </c>
      <c r="AU112" s="17">
        <v>21</v>
      </c>
      <c r="AV112" s="17">
        <v>9</v>
      </c>
      <c r="AW112" s="17">
        <v>2</v>
      </c>
      <c r="AX112" s="17">
        <v>10</v>
      </c>
      <c r="AY112" s="17">
        <v>14</v>
      </c>
      <c r="AZ112" s="17">
        <v>4</v>
      </c>
      <c r="BA112" s="17">
        <v>18</v>
      </c>
      <c r="BB112" s="17">
        <v>16</v>
      </c>
      <c r="BC112" s="17">
        <v>20</v>
      </c>
      <c r="BD112" s="17">
        <v>29</v>
      </c>
      <c r="BE112" s="17"/>
      <c r="BF112" s="17"/>
      <c r="BG112" s="17"/>
      <c r="BH112" s="17"/>
      <c r="BI112" s="17"/>
      <c r="BJ112" s="42"/>
    </row>
    <row r="113" spans="1:62" x14ac:dyDescent="0.35">
      <c r="A113" s="4"/>
      <c r="B113" s="13" t="s">
        <v>65</v>
      </c>
      <c r="C113" s="14">
        <f t="shared" si="79"/>
        <v>306.29545454545456</v>
      </c>
      <c r="D113" s="14">
        <f t="shared" si="80"/>
        <v>241</v>
      </c>
      <c r="E113" s="14">
        <f t="shared" si="76"/>
        <v>39</v>
      </c>
      <c r="F113" s="14">
        <f t="shared" si="77"/>
        <v>777</v>
      </c>
      <c r="G113" s="15">
        <f t="shared" si="81"/>
        <v>10</v>
      </c>
      <c r="H113" s="15">
        <f t="shared" si="82"/>
        <v>10</v>
      </c>
      <c r="I113" s="15">
        <f t="shared" si="83"/>
        <v>10</v>
      </c>
      <c r="J113" s="15">
        <f t="shared" si="84"/>
        <v>10</v>
      </c>
      <c r="K113" s="15">
        <f t="shared" si="78"/>
        <v>4</v>
      </c>
      <c r="L113" s="16">
        <f t="shared" si="85"/>
        <v>1</v>
      </c>
      <c r="M113" s="17">
        <v>285</v>
      </c>
      <c r="N113" s="17">
        <v>201</v>
      </c>
      <c r="O113" s="17">
        <v>587</v>
      </c>
      <c r="P113" s="17">
        <v>275</v>
      </c>
      <c r="Q113" s="17">
        <v>137</v>
      </c>
      <c r="R113" s="17">
        <v>109</v>
      </c>
      <c r="S113" s="17">
        <v>224</v>
      </c>
      <c r="T113" s="17">
        <v>103</v>
      </c>
      <c r="U113" s="17">
        <v>105</v>
      </c>
      <c r="V113" s="17">
        <v>157</v>
      </c>
      <c r="W113" s="17">
        <v>39</v>
      </c>
      <c r="X113" s="17">
        <v>99</v>
      </c>
      <c r="Y113" s="17">
        <v>78</v>
      </c>
      <c r="Z113" s="17">
        <v>41</v>
      </c>
      <c r="AA113" s="17">
        <v>136</v>
      </c>
      <c r="AB113" s="17">
        <v>164</v>
      </c>
      <c r="AC113" s="17">
        <v>92</v>
      </c>
      <c r="AD113" s="17">
        <v>230</v>
      </c>
      <c r="AE113" s="17">
        <v>209</v>
      </c>
      <c r="AF113" s="17">
        <v>263</v>
      </c>
      <c r="AG113" s="17">
        <v>606</v>
      </c>
      <c r="AH113" s="17">
        <v>616</v>
      </c>
      <c r="AI113" s="17">
        <v>361</v>
      </c>
      <c r="AJ113" s="17">
        <v>777</v>
      </c>
      <c r="AK113" s="17">
        <v>515</v>
      </c>
      <c r="AL113" s="17">
        <v>508</v>
      </c>
      <c r="AM113" s="17">
        <v>681</v>
      </c>
      <c r="AN113" s="17">
        <v>427</v>
      </c>
      <c r="AO113" s="17">
        <v>324</v>
      </c>
      <c r="AP113" s="17">
        <v>775</v>
      </c>
      <c r="AQ113" s="17">
        <v>539</v>
      </c>
      <c r="AR113" s="17">
        <v>651</v>
      </c>
      <c r="AS113" s="17">
        <v>487</v>
      </c>
      <c r="AT113" s="17">
        <v>258</v>
      </c>
      <c r="AU113" s="17">
        <v>248</v>
      </c>
      <c r="AV113" s="17">
        <v>228</v>
      </c>
      <c r="AW113" s="17">
        <v>121</v>
      </c>
      <c r="AX113" s="17">
        <v>175</v>
      </c>
      <c r="AY113" s="17">
        <v>225</v>
      </c>
      <c r="AZ113" s="17">
        <v>238</v>
      </c>
      <c r="BA113" s="17">
        <v>172</v>
      </c>
      <c r="BB113" s="17">
        <v>244</v>
      </c>
      <c r="BC113" s="17">
        <v>415</v>
      </c>
      <c r="BD113" s="17">
        <v>352</v>
      </c>
      <c r="BE113" s="17"/>
      <c r="BF113" s="17"/>
      <c r="BG113" s="17"/>
      <c r="BH113" s="17"/>
      <c r="BI113" s="17"/>
      <c r="BJ113" s="42"/>
    </row>
    <row r="114" spans="1:62" x14ac:dyDescent="0.35">
      <c r="A114" s="4"/>
      <c r="B114" s="13" t="s">
        <v>66</v>
      </c>
      <c r="C114" s="14">
        <f t="shared" si="79"/>
        <v>6.25</v>
      </c>
      <c r="D114" s="14">
        <f t="shared" si="80"/>
        <v>4.5</v>
      </c>
      <c r="E114" s="14">
        <f t="shared" si="76"/>
        <v>0</v>
      </c>
      <c r="F114" s="14">
        <f t="shared" si="77"/>
        <v>19</v>
      </c>
      <c r="G114" s="15">
        <f t="shared" si="81"/>
        <v>9</v>
      </c>
      <c r="H114" s="15">
        <f t="shared" si="82"/>
        <v>10</v>
      </c>
      <c r="I114" s="15">
        <f t="shared" si="83"/>
        <v>10</v>
      </c>
      <c r="J114" s="15">
        <f t="shared" si="84"/>
        <v>10</v>
      </c>
      <c r="K114" s="15">
        <f t="shared" si="78"/>
        <v>4</v>
      </c>
      <c r="L114" s="16">
        <f t="shared" si="85"/>
        <v>0.97727272727272729</v>
      </c>
      <c r="M114" s="17">
        <v>18</v>
      </c>
      <c r="N114" s="17">
        <v>18</v>
      </c>
      <c r="O114" s="17">
        <v>3</v>
      </c>
      <c r="P114" s="17">
        <v>5</v>
      </c>
      <c r="Q114" s="17">
        <v>16</v>
      </c>
      <c r="R114" s="17">
        <v>0</v>
      </c>
      <c r="S114" s="17">
        <v>6</v>
      </c>
      <c r="T114" s="17">
        <v>19</v>
      </c>
      <c r="U114" s="17">
        <v>1</v>
      </c>
      <c r="V114" s="17">
        <v>5</v>
      </c>
      <c r="W114" s="17">
        <v>2</v>
      </c>
      <c r="X114" s="17">
        <v>2</v>
      </c>
      <c r="Y114" s="17">
        <v>5</v>
      </c>
      <c r="Z114" s="17">
        <v>1</v>
      </c>
      <c r="AA114" s="17">
        <v>11</v>
      </c>
      <c r="AB114" s="17">
        <v>2</v>
      </c>
      <c r="AC114" s="17">
        <v>4</v>
      </c>
      <c r="AD114" s="17">
        <v>4</v>
      </c>
      <c r="AE114" s="17">
        <v>13</v>
      </c>
      <c r="AF114" s="17">
        <v>3</v>
      </c>
      <c r="AG114" s="17">
        <v>4</v>
      </c>
      <c r="AH114" s="17">
        <v>19</v>
      </c>
      <c r="AI114" s="17">
        <v>3</v>
      </c>
      <c r="AJ114" s="17">
        <v>7</v>
      </c>
      <c r="AK114" s="17">
        <v>2</v>
      </c>
      <c r="AL114" s="17">
        <v>14</v>
      </c>
      <c r="AM114" s="17">
        <v>9</v>
      </c>
      <c r="AN114" s="17">
        <v>5</v>
      </c>
      <c r="AO114" s="17">
        <v>4</v>
      </c>
      <c r="AP114" s="17">
        <v>3</v>
      </c>
      <c r="AQ114" s="17">
        <v>5</v>
      </c>
      <c r="AR114" s="17">
        <v>3</v>
      </c>
      <c r="AS114" s="17">
        <v>2</v>
      </c>
      <c r="AT114" s="17">
        <v>1</v>
      </c>
      <c r="AU114" s="17">
        <v>5</v>
      </c>
      <c r="AV114" s="17">
        <v>8</v>
      </c>
      <c r="AW114" s="17">
        <v>3</v>
      </c>
      <c r="AX114" s="17">
        <v>4</v>
      </c>
      <c r="AY114" s="17">
        <v>2</v>
      </c>
      <c r="AZ114" s="17">
        <v>10</v>
      </c>
      <c r="BA114" s="17">
        <v>6</v>
      </c>
      <c r="BB114" s="17">
        <v>8</v>
      </c>
      <c r="BC114" s="17">
        <v>1</v>
      </c>
      <c r="BD114" s="17">
        <v>9</v>
      </c>
      <c r="BE114" s="17"/>
      <c r="BF114" s="17"/>
      <c r="BG114" s="17"/>
      <c r="BH114" s="17"/>
      <c r="BI114" s="17"/>
      <c r="BJ114" s="42"/>
    </row>
    <row r="115" spans="1:62" x14ac:dyDescent="0.35">
      <c r="A115" s="4"/>
      <c r="B115" s="13" t="s">
        <v>130</v>
      </c>
      <c r="C115" s="14">
        <f t="shared" si="79"/>
        <v>0.15909090909090909</v>
      </c>
      <c r="D115" s="14">
        <f t="shared" si="80"/>
        <v>0</v>
      </c>
      <c r="E115" s="14">
        <f t="shared" si="76"/>
        <v>0</v>
      </c>
      <c r="F115" s="14">
        <f t="shared" si="77"/>
        <v>4</v>
      </c>
      <c r="G115" s="15">
        <f t="shared" si="81"/>
        <v>0</v>
      </c>
      <c r="H115" s="15">
        <f t="shared" si="82"/>
        <v>2</v>
      </c>
      <c r="I115" s="15">
        <f t="shared" si="83"/>
        <v>1</v>
      </c>
      <c r="J115" s="15">
        <f t="shared" si="84"/>
        <v>0</v>
      </c>
      <c r="K115" s="15">
        <f t="shared" si="78"/>
        <v>0</v>
      </c>
      <c r="L115" s="16">
        <f t="shared" si="85"/>
        <v>6.8181818181818177E-2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2</v>
      </c>
      <c r="X115" s="17">
        <v>0</v>
      </c>
      <c r="Y115" s="17">
        <v>0</v>
      </c>
      <c r="Z115" s="17">
        <v>0</v>
      </c>
      <c r="AA115" s="17">
        <v>0</v>
      </c>
      <c r="AB115" s="17">
        <v>4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1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0</v>
      </c>
      <c r="BE115" s="17"/>
      <c r="BF115" s="17"/>
      <c r="BG115" s="17"/>
      <c r="BH115" s="17"/>
      <c r="BI115" s="17"/>
      <c r="BJ115" s="42"/>
    </row>
    <row r="116" spans="1:62" x14ac:dyDescent="0.35">
      <c r="A116" s="4"/>
      <c r="B116" s="13" t="s">
        <v>67</v>
      </c>
      <c r="C116" s="14">
        <f t="shared" si="79"/>
        <v>2.0714285714285716</v>
      </c>
      <c r="D116" s="14">
        <f t="shared" si="80"/>
        <v>1.5</v>
      </c>
      <c r="E116" s="14">
        <f t="shared" si="76"/>
        <v>0</v>
      </c>
      <c r="F116" s="14">
        <f t="shared" si="77"/>
        <v>7</v>
      </c>
      <c r="G116" s="15">
        <f t="shared" si="81"/>
        <v>9</v>
      </c>
      <c r="H116" s="15">
        <f t="shared" si="82"/>
        <v>5</v>
      </c>
      <c r="I116" s="15">
        <f t="shared" si="83"/>
        <v>9</v>
      </c>
      <c r="J116" s="15">
        <f t="shared" si="84"/>
        <v>6</v>
      </c>
      <c r="K116" s="15">
        <f t="shared" si="78"/>
        <v>3</v>
      </c>
      <c r="L116" s="16">
        <f t="shared" si="85"/>
        <v>0.72727272727272729</v>
      </c>
      <c r="M116" s="17">
        <v>4</v>
      </c>
      <c r="N116" s="17">
        <v>1</v>
      </c>
      <c r="O116" s="17">
        <v>1</v>
      </c>
      <c r="P116" s="17">
        <v>1</v>
      </c>
      <c r="Q116" s="17">
        <v>0</v>
      </c>
      <c r="R116" s="17">
        <v>2</v>
      </c>
      <c r="S116" s="17">
        <v>2</v>
      </c>
      <c r="T116" s="17">
        <v>6</v>
      </c>
      <c r="U116" s="17">
        <v>4</v>
      </c>
      <c r="V116" s="17">
        <v>3</v>
      </c>
      <c r="W116" s="17">
        <v>0</v>
      </c>
      <c r="X116" s="17">
        <v>0</v>
      </c>
      <c r="Y116" s="17">
        <v>0</v>
      </c>
      <c r="Z116" s="17">
        <v>0</v>
      </c>
      <c r="AA116" s="17">
        <v>3</v>
      </c>
      <c r="AB116" s="17">
        <v>0</v>
      </c>
      <c r="AC116" s="17">
        <v>3</v>
      </c>
      <c r="AD116" s="17">
        <v>2</v>
      </c>
      <c r="AE116" s="17">
        <v>6</v>
      </c>
      <c r="AF116" s="17">
        <v>5</v>
      </c>
      <c r="AG116" s="17">
        <v>0</v>
      </c>
      <c r="AH116" s="17">
        <v>1</v>
      </c>
      <c r="AI116" s="17">
        <v>1</v>
      </c>
      <c r="AJ116" s="17">
        <v>3</v>
      </c>
      <c r="AK116" s="17">
        <v>6</v>
      </c>
      <c r="AL116" s="17">
        <v>4</v>
      </c>
      <c r="AM116" s="17">
        <v>3</v>
      </c>
      <c r="AN116" s="17">
        <v>1</v>
      </c>
      <c r="AO116" s="17">
        <v>2</v>
      </c>
      <c r="AP116" s="17">
        <v>7</v>
      </c>
      <c r="AQ116" s="17">
        <v>0</v>
      </c>
      <c r="AR116" s="17">
        <v>2</v>
      </c>
      <c r="AS116" s="17">
        <v>4</v>
      </c>
      <c r="AT116" s="17" t="s">
        <v>154</v>
      </c>
      <c r="AU116" s="17">
        <v>1</v>
      </c>
      <c r="AV116" s="17">
        <v>1</v>
      </c>
      <c r="AW116" s="17">
        <v>0</v>
      </c>
      <c r="AX116" s="17">
        <v>1</v>
      </c>
      <c r="AY116" s="17">
        <v>1</v>
      </c>
      <c r="AZ116" s="17" t="s">
        <v>154</v>
      </c>
      <c r="BA116" s="17">
        <v>0</v>
      </c>
      <c r="BB116" s="17">
        <v>3</v>
      </c>
      <c r="BC116" s="17">
        <v>1</v>
      </c>
      <c r="BD116" s="17">
        <v>2</v>
      </c>
      <c r="BE116" s="17"/>
      <c r="BF116" s="17"/>
      <c r="BG116" s="17"/>
      <c r="BH116" s="17"/>
      <c r="BI116" s="17"/>
      <c r="BJ116" s="42"/>
    </row>
    <row r="117" spans="1:62" x14ac:dyDescent="0.35">
      <c r="A117" s="4"/>
      <c r="B117" s="13" t="s">
        <v>119</v>
      </c>
      <c r="C117" s="14">
        <f t="shared" si="79"/>
        <v>3.6511627906976742</v>
      </c>
      <c r="D117" s="14">
        <f t="shared" si="80"/>
        <v>2</v>
      </c>
      <c r="E117" s="14">
        <f t="shared" si="76"/>
        <v>0</v>
      </c>
      <c r="F117" s="14">
        <f t="shared" si="77"/>
        <v>20</v>
      </c>
      <c r="G117" s="15">
        <f t="shared" si="81"/>
        <v>8</v>
      </c>
      <c r="H117" s="15">
        <f t="shared" si="82"/>
        <v>9</v>
      </c>
      <c r="I117" s="15">
        <f t="shared" si="83"/>
        <v>8</v>
      </c>
      <c r="J117" s="15">
        <f t="shared" si="84"/>
        <v>8</v>
      </c>
      <c r="K117" s="15">
        <f t="shared" si="78"/>
        <v>3</v>
      </c>
      <c r="L117" s="16">
        <f t="shared" si="85"/>
        <v>0.81818181818181823</v>
      </c>
      <c r="M117" s="17">
        <v>3</v>
      </c>
      <c r="N117" s="17">
        <v>1</v>
      </c>
      <c r="O117" s="17">
        <v>3</v>
      </c>
      <c r="P117" s="17">
        <v>0</v>
      </c>
      <c r="Q117" s="17">
        <v>0</v>
      </c>
      <c r="R117" s="17">
        <v>1</v>
      </c>
      <c r="S117" s="17">
        <v>1</v>
      </c>
      <c r="T117" s="17">
        <v>7</v>
      </c>
      <c r="U117" s="17">
        <v>1</v>
      </c>
      <c r="V117" s="17">
        <v>1</v>
      </c>
      <c r="W117" s="17">
        <v>3</v>
      </c>
      <c r="X117" s="17">
        <v>3</v>
      </c>
      <c r="Y117" s="17">
        <v>0</v>
      </c>
      <c r="Z117" s="17">
        <v>6</v>
      </c>
      <c r="AA117" s="17">
        <v>8</v>
      </c>
      <c r="AB117" s="17">
        <v>6</v>
      </c>
      <c r="AC117" s="17">
        <v>2</v>
      </c>
      <c r="AD117" s="17">
        <v>6</v>
      </c>
      <c r="AE117" s="17">
        <v>10</v>
      </c>
      <c r="AF117" s="17">
        <v>3</v>
      </c>
      <c r="AG117" s="17">
        <v>1</v>
      </c>
      <c r="AH117" s="17">
        <v>20</v>
      </c>
      <c r="AI117" s="17">
        <v>0</v>
      </c>
      <c r="AJ117" s="17">
        <v>6</v>
      </c>
      <c r="AK117" s="17">
        <v>7</v>
      </c>
      <c r="AL117" s="17">
        <v>2</v>
      </c>
      <c r="AM117" s="17">
        <v>12</v>
      </c>
      <c r="AN117" s="17">
        <v>2</v>
      </c>
      <c r="AO117" s="17">
        <v>0</v>
      </c>
      <c r="AP117" s="17">
        <v>4</v>
      </c>
      <c r="AQ117" s="17">
        <v>2</v>
      </c>
      <c r="AR117" s="17">
        <v>5</v>
      </c>
      <c r="AS117" s="17">
        <v>6</v>
      </c>
      <c r="AT117" s="17">
        <v>3</v>
      </c>
      <c r="AU117" s="17">
        <v>1</v>
      </c>
      <c r="AV117" s="17">
        <v>1</v>
      </c>
      <c r="AW117" s="17">
        <v>5</v>
      </c>
      <c r="AX117" s="17">
        <v>0</v>
      </c>
      <c r="AY117" s="17" t="s">
        <v>154</v>
      </c>
      <c r="AZ117" s="17">
        <v>1</v>
      </c>
      <c r="BA117" s="17">
        <v>11</v>
      </c>
      <c r="BB117" s="17">
        <v>1</v>
      </c>
      <c r="BC117" s="17">
        <v>0</v>
      </c>
      <c r="BD117" s="17">
        <v>2</v>
      </c>
      <c r="BE117" s="17"/>
      <c r="BF117" s="17"/>
      <c r="BG117" s="17"/>
      <c r="BH117" s="17"/>
      <c r="BI117" s="17"/>
      <c r="BJ117" s="42"/>
    </row>
    <row r="118" spans="1:62" x14ac:dyDescent="0.35">
      <c r="A118" s="4"/>
      <c r="B118" s="13" t="s">
        <v>69</v>
      </c>
      <c r="C118" s="14">
        <f t="shared" si="79"/>
        <v>1.5227272727272727</v>
      </c>
      <c r="D118" s="14">
        <f t="shared" si="80"/>
        <v>0</v>
      </c>
      <c r="E118" s="14">
        <f t="shared" si="76"/>
        <v>0</v>
      </c>
      <c r="F118" s="14">
        <f t="shared" si="77"/>
        <v>12</v>
      </c>
      <c r="G118" s="15">
        <f t="shared" si="81"/>
        <v>8</v>
      </c>
      <c r="H118" s="15">
        <f t="shared" si="82"/>
        <v>6</v>
      </c>
      <c r="I118" s="15">
        <f t="shared" si="83"/>
        <v>4</v>
      </c>
      <c r="J118" s="15">
        <f t="shared" si="84"/>
        <v>1</v>
      </c>
      <c r="K118" s="15">
        <f t="shared" si="78"/>
        <v>1</v>
      </c>
      <c r="L118" s="16">
        <f t="shared" si="85"/>
        <v>0.45454545454545453</v>
      </c>
      <c r="M118" s="17">
        <v>1</v>
      </c>
      <c r="N118" s="17">
        <v>1</v>
      </c>
      <c r="O118" s="17">
        <v>2</v>
      </c>
      <c r="P118" s="17">
        <v>2</v>
      </c>
      <c r="Q118" s="17">
        <v>1</v>
      </c>
      <c r="R118" s="17">
        <v>0</v>
      </c>
      <c r="S118" s="17">
        <v>2</v>
      </c>
      <c r="T118" s="17">
        <v>0</v>
      </c>
      <c r="U118" s="17">
        <v>2</v>
      </c>
      <c r="V118" s="17">
        <v>1</v>
      </c>
      <c r="W118" s="17">
        <v>12</v>
      </c>
      <c r="X118" s="17">
        <v>4</v>
      </c>
      <c r="Y118" s="17">
        <v>0</v>
      </c>
      <c r="Z118" s="17">
        <v>0</v>
      </c>
      <c r="AA118" s="17">
        <v>5</v>
      </c>
      <c r="AB118" s="17">
        <v>7</v>
      </c>
      <c r="AC118" s="17">
        <v>0</v>
      </c>
      <c r="AD118" s="17">
        <v>0</v>
      </c>
      <c r="AE118" s="17">
        <v>3</v>
      </c>
      <c r="AF118" s="17">
        <v>4</v>
      </c>
      <c r="AG118" s="17">
        <v>0</v>
      </c>
      <c r="AH118" s="17">
        <v>1</v>
      </c>
      <c r="AI118" s="17">
        <v>0</v>
      </c>
      <c r="AJ118" s="17">
        <v>0</v>
      </c>
      <c r="AK118" s="17">
        <v>10</v>
      </c>
      <c r="AL118" s="17">
        <v>0</v>
      </c>
      <c r="AM118" s="17">
        <v>4</v>
      </c>
      <c r="AN118" s="17">
        <v>3</v>
      </c>
      <c r="AO118" s="17">
        <v>0</v>
      </c>
      <c r="AP118" s="17">
        <v>0</v>
      </c>
      <c r="AQ118" s="17">
        <v>0</v>
      </c>
      <c r="AR118" s="17">
        <v>0</v>
      </c>
      <c r="AS118" s="17">
        <v>1</v>
      </c>
      <c r="AT118" s="17">
        <v>0</v>
      </c>
      <c r="AU118" s="17">
        <v>0</v>
      </c>
      <c r="AV118" s="17">
        <v>0</v>
      </c>
      <c r="AW118" s="17">
        <v>0</v>
      </c>
      <c r="AX118" s="17">
        <v>0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1</v>
      </c>
      <c r="BE118" s="17"/>
      <c r="BF118" s="17"/>
      <c r="BG118" s="17"/>
      <c r="BH118" s="17"/>
      <c r="BI118" s="17"/>
      <c r="BJ118" s="42"/>
    </row>
    <row r="119" spans="1:62" x14ac:dyDescent="0.35">
      <c r="A119" s="4"/>
      <c r="B119" s="13" t="s">
        <v>68</v>
      </c>
      <c r="C119" s="14">
        <f t="shared" si="79"/>
        <v>17.431818181818183</v>
      </c>
      <c r="D119" s="14">
        <f t="shared" si="80"/>
        <v>15.5</v>
      </c>
      <c r="E119" s="14">
        <f t="shared" si="76"/>
        <v>0</v>
      </c>
      <c r="F119" s="14">
        <f t="shared" si="77"/>
        <v>61</v>
      </c>
      <c r="G119" s="15">
        <f t="shared" si="81"/>
        <v>1</v>
      </c>
      <c r="H119" s="15">
        <f t="shared" si="82"/>
        <v>9</v>
      </c>
      <c r="I119" s="15">
        <f t="shared" si="83"/>
        <v>10</v>
      </c>
      <c r="J119" s="15">
        <f t="shared" si="84"/>
        <v>10</v>
      </c>
      <c r="K119" s="15">
        <f t="shared" si="78"/>
        <v>4</v>
      </c>
      <c r="L119" s="16">
        <f t="shared" si="85"/>
        <v>0.77272727272727271</v>
      </c>
      <c r="M119" s="17">
        <v>0</v>
      </c>
      <c r="N119" s="17">
        <v>0</v>
      </c>
      <c r="O119" s="17">
        <v>0</v>
      </c>
      <c r="P119" s="17">
        <v>1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1</v>
      </c>
      <c r="X119" s="17">
        <v>2</v>
      </c>
      <c r="Y119" s="17">
        <v>4</v>
      </c>
      <c r="Z119" s="17">
        <v>2</v>
      </c>
      <c r="AA119" s="17">
        <v>0</v>
      </c>
      <c r="AB119" s="17">
        <v>3</v>
      </c>
      <c r="AC119" s="17">
        <v>3</v>
      </c>
      <c r="AD119" s="17">
        <v>7</v>
      </c>
      <c r="AE119" s="17">
        <v>16</v>
      </c>
      <c r="AF119" s="17">
        <v>21</v>
      </c>
      <c r="AG119" s="17">
        <v>16</v>
      </c>
      <c r="AH119" s="17">
        <v>17</v>
      </c>
      <c r="AI119" s="17">
        <v>18</v>
      </c>
      <c r="AJ119" s="17">
        <v>41</v>
      </c>
      <c r="AK119" s="17">
        <v>61</v>
      </c>
      <c r="AL119" s="17">
        <v>31</v>
      </c>
      <c r="AM119" s="17">
        <v>44</v>
      </c>
      <c r="AN119" s="17">
        <v>34</v>
      </c>
      <c r="AO119" s="17">
        <v>5</v>
      </c>
      <c r="AP119" s="17">
        <v>31</v>
      </c>
      <c r="AQ119" s="17">
        <v>15</v>
      </c>
      <c r="AR119" s="17">
        <v>27</v>
      </c>
      <c r="AS119" s="17">
        <v>49</v>
      </c>
      <c r="AT119" s="17">
        <v>23</v>
      </c>
      <c r="AU119" s="17">
        <v>17</v>
      </c>
      <c r="AV119" s="17">
        <v>14</v>
      </c>
      <c r="AW119" s="17">
        <v>11</v>
      </c>
      <c r="AX119" s="17">
        <v>27</v>
      </c>
      <c r="AY119" s="17">
        <v>27</v>
      </c>
      <c r="AZ119" s="17">
        <v>28</v>
      </c>
      <c r="BA119" s="17">
        <v>58</v>
      </c>
      <c r="BB119" s="17">
        <v>31</v>
      </c>
      <c r="BC119" s="17">
        <v>27</v>
      </c>
      <c r="BD119" s="17">
        <v>55</v>
      </c>
      <c r="BE119" s="17"/>
      <c r="BF119" s="17"/>
      <c r="BG119" s="17"/>
      <c r="BH119" s="17"/>
      <c r="BI119" s="17"/>
      <c r="BJ119" s="42"/>
    </row>
    <row r="120" spans="1:62" x14ac:dyDescent="0.35">
      <c r="A120" s="4"/>
      <c r="B120" s="13" t="s">
        <v>70</v>
      </c>
      <c r="C120" s="14">
        <f t="shared" si="79"/>
        <v>9.5681818181818183</v>
      </c>
      <c r="D120" s="14">
        <f t="shared" si="80"/>
        <v>9</v>
      </c>
      <c r="E120" s="14">
        <f t="shared" si="76"/>
        <v>2</v>
      </c>
      <c r="F120" s="14">
        <f t="shared" si="77"/>
        <v>20</v>
      </c>
      <c r="G120" s="15">
        <f t="shared" si="81"/>
        <v>10</v>
      </c>
      <c r="H120" s="15">
        <f t="shared" si="82"/>
        <v>10</v>
      </c>
      <c r="I120" s="15">
        <f t="shared" si="83"/>
        <v>10</v>
      </c>
      <c r="J120" s="15">
        <f t="shared" si="84"/>
        <v>10</v>
      </c>
      <c r="K120" s="15">
        <f t="shared" si="78"/>
        <v>4</v>
      </c>
      <c r="L120" s="16">
        <f t="shared" si="85"/>
        <v>1</v>
      </c>
      <c r="M120" s="18">
        <v>9</v>
      </c>
      <c r="N120" s="18">
        <v>10</v>
      </c>
      <c r="O120" s="18">
        <v>9</v>
      </c>
      <c r="P120" s="18">
        <v>13</v>
      </c>
      <c r="Q120" s="18">
        <v>13</v>
      </c>
      <c r="R120" s="18">
        <v>11</v>
      </c>
      <c r="S120" s="18">
        <v>13</v>
      </c>
      <c r="T120" s="18">
        <v>6</v>
      </c>
      <c r="U120" s="18">
        <v>11</v>
      </c>
      <c r="V120" s="18">
        <v>10</v>
      </c>
      <c r="W120" s="18">
        <v>4</v>
      </c>
      <c r="X120" s="18">
        <v>11</v>
      </c>
      <c r="Y120" s="18">
        <v>14</v>
      </c>
      <c r="Z120" s="18">
        <v>16</v>
      </c>
      <c r="AA120" s="18">
        <v>9</v>
      </c>
      <c r="AB120" s="18">
        <v>4</v>
      </c>
      <c r="AC120" s="18">
        <v>3</v>
      </c>
      <c r="AD120" s="18">
        <v>8</v>
      </c>
      <c r="AE120" s="18">
        <v>12</v>
      </c>
      <c r="AF120" s="18">
        <v>14</v>
      </c>
      <c r="AG120" s="18">
        <v>20</v>
      </c>
      <c r="AH120" s="18">
        <v>15</v>
      </c>
      <c r="AI120" s="18">
        <v>14</v>
      </c>
      <c r="AJ120" s="18">
        <v>11</v>
      </c>
      <c r="AK120" s="18">
        <v>13</v>
      </c>
      <c r="AL120" s="18">
        <v>6</v>
      </c>
      <c r="AM120" s="18">
        <v>7</v>
      </c>
      <c r="AN120" s="18">
        <v>9</v>
      </c>
      <c r="AO120" s="18">
        <v>3</v>
      </c>
      <c r="AP120" s="18">
        <v>8</v>
      </c>
      <c r="AQ120" s="18">
        <v>8</v>
      </c>
      <c r="AR120" s="18">
        <v>14</v>
      </c>
      <c r="AS120" s="18">
        <v>3</v>
      </c>
      <c r="AT120" s="18">
        <v>17</v>
      </c>
      <c r="AU120" s="18">
        <v>7</v>
      </c>
      <c r="AV120" s="18">
        <v>9</v>
      </c>
      <c r="AW120" s="18">
        <v>4</v>
      </c>
      <c r="AX120" s="18">
        <v>2</v>
      </c>
      <c r="AY120" s="18">
        <v>7</v>
      </c>
      <c r="AZ120" s="18">
        <v>8</v>
      </c>
      <c r="BA120" s="18">
        <v>9</v>
      </c>
      <c r="BB120" s="18">
        <v>7</v>
      </c>
      <c r="BC120" s="18">
        <v>11</v>
      </c>
      <c r="BD120" s="18">
        <v>9</v>
      </c>
      <c r="BE120" s="18"/>
      <c r="BF120" s="18"/>
      <c r="BG120" s="18"/>
      <c r="BH120" s="18"/>
      <c r="BI120" s="18"/>
      <c r="BJ120" s="14"/>
    </row>
    <row r="121" spans="1:62" x14ac:dyDescent="0.35">
      <c r="A121" s="4"/>
      <c r="B121" s="13" t="s">
        <v>71</v>
      </c>
      <c r="C121" s="14">
        <f t="shared" si="79"/>
        <v>69.727272727272734</v>
      </c>
      <c r="D121" s="14">
        <f t="shared" si="80"/>
        <v>54.5</v>
      </c>
      <c r="E121" s="14">
        <f t="shared" si="76"/>
        <v>7</v>
      </c>
      <c r="F121" s="14">
        <f t="shared" si="77"/>
        <v>380</v>
      </c>
      <c r="G121" s="15">
        <f t="shared" si="81"/>
        <v>10</v>
      </c>
      <c r="H121" s="15">
        <f t="shared" si="82"/>
        <v>10</v>
      </c>
      <c r="I121" s="15">
        <f t="shared" si="83"/>
        <v>10</v>
      </c>
      <c r="J121" s="15">
        <f t="shared" si="84"/>
        <v>10</v>
      </c>
      <c r="K121" s="15">
        <f t="shared" si="78"/>
        <v>4</v>
      </c>
      <c r="L121" s="16">
        <f t="shared" si="85"/>
        <v>1</v>
      </c>
      <c r="M121" s="18">
        <v>380</v>
      </c>
      <c r="N121" s="18">
        <v>193</v>
      </c>
      <c r="O121" s="18">
        <v>148</v>
      </c>
      <c r="P121" s="18">
        <v>135</v>
      </c>
      <c r="Q121" s="18">
        <v>97</v>
      </c>
      <c r="R121" s="18">
        <v>108</v>
      </c>
      <c r="S121" s="18">
        <v>58</v>
      </c>
      <c r="T121" s="18">
        <v>41</v>
      </c>
      <c r="U121" s="18">
        <v>100</v>
      </c>
      <c r="V121" s="18">
        <v>89</v>
      </c>
      <c r="W121" s="18">
        <v>49</v>
      </c>
      <c r="X121" s="18">
        <v>137</v>
      </c>
      <c r="Y121" s="18">
        <v>22</v>
      </c>
      <c r="Z121" s="18">
        <v>31</v>
      </c>
      <c r="AA121" s="18">
        <v>27</v>
      </c>
      <c r="AB121" s="18">
        <v>38</v>
      </c>
      <c r="AC121" s="18">
        <v>16</v>
      </c>
      <c r="AD121" s="18">
        <v>63</v>
      </c>
      <c r="AE121" s="18">
        <v>7</v>
      </c>
      <c r="AF121" s="18">
        <v>37</v>
      </c>
      <c r="AG121" s="18">
        <v>64</v>
      </c>
      <c r="AH121" s="18">
        <v>86</v>
      </c>
      <c r="AI121" s="18">
        <v>51</v>
      </c>
      <c r="AJ121" s="18">
        <v>108</v>
      </c>
      <c r="AK121" s="18">
        <v>55</v>
      </c>
      <c r="AL121" s="18">
        <v>99</v>
      </c>
      <c r="AM121" s="18">
        <v>93</v>
      </c>
      <c r="AN121" s="18">
        <v>23</v>
      </c>
      <c r="AO121" s="18">
        <v>16</v>
      </c>
      <c r="AP121" s="18">
        <v>46</v>
      </c>
      <c r="AQ121" s="18">
        <v>39</v>
      </c>
      <c r="AR121" s="18">
        <v>54</v>
      </c>
      <c r="AS121" s="18">
        <v>115</v>
      </c>
      <c r="AT121" s="18">
        <v>82</v>
      </c>
      <c r="AU121" s="18">
        <v>41</v>
      </c>
      <c r="AV121" s="18">
        <v>23</v>
      </c>
      <c r="AW121" s="18">
        <v>62</v>
      </c>
      <c r="AX121" s="18">
        <v>55</v>
      </c>
      <c r="AY121" s="18">
        <v>61</v>
      </c>
      <c r="AZ121" s="18">
        <v>28</v>
      </c>
      <c r="BA121" s="18">
        <v>40</v>
      </c>
      <c r="BB121" s="18">
        <v>10</v>
      </c>
      <c r="BC121" s="18">
        <v>25</v>
      </c>
      <c r="BD121" s="18">
        <v>16</v>
      </c>
      <c r="BE121" s="18"/>
      <c r="BF121" s="18"/>
      <c r="BG121" s="18"/>
      <c r="BH121" s="18"/>
      <c r="BI121" s="18"/>
      <c r="BJ121" s="14"/>
    </row>
    <row r="122" spans="1:62" x14ac:dyDescent="0.35">
      <c r="A122" s="4"/>
      <c r="B122" s="13" t="s">
        <v>72</v>
      </c>
      <c r="C122" s="14">
        <f t="shared" si="79"/>
        <v>1.9545454545454546</v>
      </c>
      <c r="D122" s="14">
        <f t="shared" si="80"/>
        <v>1</v>
      </c>
      <c r="E122" s="14">
        <f t="shared" si="76"/>
        <v>0</v>
      </c>
      <c r="F122" s="14">
        <f t="shared" si="77"/>
        <v>15</v>
      </c>
      <c r="G122" s="15">
        <f t="shared" si="81"/>
        <v>5</v>
      </c>
      <c r="H122" s="15">
        <f t="shared" si="82"/>
        <v>5</v>
      </c>
      <c r="I122" s="15">
        <f t="shared" si="83"/>
        <v>8</v>
      </c>
      <c r="J122" s="15">
        <f t="shared" si="84"/>
        <v>8</v>
      </c>
      <c r="K122" s="15">
        <f t="shared" si="78"/>
        <v>3</v>
      </c>
      <c r="L122" s="16">
        <f t="shared" si="85"/>
        <v>0.65909090909090906</v>
      </c>
      <c r="M122" s="18">
        <v>1</v>
      </c>
      <c r="N122" s="18">
        <v>0</v>
      </c>
      <c r="O122" s="18">
        <v>1</v>
      </c>
      <c r="P122" s="18">
        <v>0</v>
      </c>
      <c r="Q122" s="18">
        <v>0</v>
      </c>
      <c r="R122" s="18">
        <v>0</v>
      </c>
      <c r="S122" s="18">
        <v>0</v>
      </c>
      <c r="T122" s="18">
        <v>1</v>
      </c>
      <c r="U122" s="18">
        <v>3</v>
      </c>
      <c r="V122" s="18">
        <v>1</v>
      </c>
      <c r="W122" s="18">
        <v>0</v>
      </c>
      <c r="X122" s="18">
        <v>1</v>
      </c>
      <c r="Y122" s="18">
        <v>1</v>
      </c>
      <c r="Z122" s="18">
        <v>0</v>
      </c>
      <c r="AA122" s="18">
        <v>6</v>
      </c>
      <c r="AB122" s="18">
        <v>0</v>
      </c>
      <c r="AC122" s="18">
        <v>4</v>
      </c>
      <c r="AD122" s="18">
        <v>0</v>
      </c>
      <c r="AE122" s="18">
        <v>0</v>
      </c>
      <c r="AF122" s="18">
        <v>1</v>
      </c>
      <c r="AG122" s="18">
        <v>1</v>
      </c>
      <c r="AH122" s="18">
        <v>1</v>
      </c>
      <c r="AI122" s="18">
        <v>14</v>
      </c>
      <c r="AJ122" s="18">
        <v>3</v>
      </c>
      <c r="AK122" s="18">
        <v>1</v>
      </c>
      <c r="AL122" s="18">
        <v>5</v>
      </c>
      <c r="AM122" s="18">
        <v>2</v>
      </c>
      <c r="AN122" s="18">
        <v>0</v>
      </c>
      <c r="AO122" s="18">
        <v>0</v>
      </c>
      <c r="AP122" s="18">
        <v>1</v>
      </c>
      <c r="AQ122" s="18">
        <v>15</v>
      </c>
      <c r="AR122" s="18">
        <v>2</v>
      </c>
      <c r="AS122" s="18">
        <v>2</v>
      </c>
      <c r="AT122" s="18">
        <v>0</v>
      </c>
      <c r="AU122" s="18">
        <v>0</v>
      </c>
      <c r="AV122" s="18">
        <v>1</v>
      </c>
      <c r="AW122" s="18">
        <v>1</v>
      </c>
      <c r="AX122" s="18">
        <v>1</v>
      </c>
      <c r="AY122" s="18">
        <v>2</v>
      </c>
      <c r="AZ122" s="18">
        <v>1</v>
      </c>
      <c r="BA122" s="18">
        <v>1</v>
      </c>
      <c r="BB122" s="18">
        <v>0</v>
      </c>
      <c r="BC122" s="18">
        <v>6</v>
      </c>
      <c r="BD122" s="18">
        <v>6</v>
      </c>
      <c r="BE122" s="18"/>
      <c r="BF122" s="18"/>
      <c r="BG122" s="18"/>
      <c r="BH122" s="18"/>
      <c r="BI122" s="18"/>
      <c r="BJ122" s="14"/>
    </row>
    <row r="123" spans="1:62" x14ac:dyDescent="0.35">
      <c r="A123" s="4"/>
      <c r="B123" s="13" t="s">
        <v>73</v>
      </c>
      <c r="C123" s="14">
        <f t="shared" si="79"/>
        <v>1.7857142857142858</v>
      </c>
      <c r="D123" s="14">
        <f t="shared" si="80"/>
        <v>0</v>
      </c>
      <c r="E123" s="14">
        <f t="shared" si="76"/>
        <v>0</v>
      </c>
      <c r="F123" s="14">
        <f t="shared" si="77"/>
        <v>19</v>
      </c>
      <c r="G123" s="15">
        <f t="shared" si="81"/>
        <v>3</v>
      </c>
      <c r="H123" s="15">
        <f t="shared" si="82"/>
        <v>0</v>
      </c>
      <c r="I123" s="15">
        <f t="shared" si="83"/>
        <v>3</v>
      </c>
      <c r="J123" s="15">
        <f t="shared" si="84"/>
        <v>1</v>
      </c>
      <c r="K123" s="15">
        <f t="shared" si="78"/>
        <v>4</v>
      </c>
      <c r="L123" s="16">
        <f t="shared" si="85"/>
        <v>0.25</v>
      </c>
      <c r="M123" s="18">
        <v>19</v>
      </c>
      <c r="N123" s="18">
        <v>0</v>
      </c>
      <c r="O123" s="18">
        <v>0</v>
      </c>
      <c r="P123" s="18">
        <v>0</v>
      </c>
      <c r="Q123" s="18">
        <v>0</v>
      </c>
      <c r="R123" s="18">
        <v>7</v>
      </c>
      <c r="S123" s="18">
        <v>0</v>
      </c>
      <c r="T123" s="18">
        <v>3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2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4</v>
      </c>
      <c r="AO123" s="18">
        <v>6</v>
      </c>
      <c r="AP123" s="18">
        <v>0</v>
      </c>
      <c r="AQ123" s="18" t="s">
        <v>154</v>
      </c>
      <c r="AR123" s="18">
        <v>0</v>
      </c>
      <c r="AS123" s="18">
        <v>0</v>
      </c>
      <c r="AT123" s="18">
        <v>0</v>
      </c>
      <c r="AU123" s="18">
        <v>0</v>
      </c>
      <c r="AV123" s="18">
        <v>0</v>
      </c>
      <c r="AW123" s="18">
        <v>0</v>
      </c>
      <c r="AX123" s="18" t="s">
        <v>154</v>
      </c>
      <c r="AY123" s="18">
        <v>12</v>
      </c>
      <c r="AZ123" s="18">
        <v>0</v>
      </c>
      <c r="BA123" s="18">
        <v>6</v>
      </c>
      <c r="BB123" s="18">
        <v>5</v>
      </c>
      <c r="BC123" s="18">
        <v>6</v>
      </c>
      <c r="BD123" s="18">
        <v>5</v>
      </c>
      <c r="BE123" s="18"/>
      <c r="BF123" s="18"/>
      <c r="BG123" s="18"/>
      <c r="BH123" s="18"/>
      <c r="BI123" s="18"/>
      <c r="BJ123" s="14"/>
    </row>
    <row r="124" spans="1:62" x14ac:dyDescent="0.35">
      <c r="A124" s="4"/>
      <c r="B124" s="13" t="s">
        <v>74</v>
      </c>
      <c r="C124" s="14">
        <f t="shared" si="79"/>
        <v>4.5227272727272725</v>
      </c>
      <c r="D124" s="14">
        <f t="shared" si="80"/>
        <v>3</v>
      </c>
      <c r="E124" s="14">
        <f t="shared" si="76"/>
        <v>0</v>
      </c>
      <c r="F124" s="14">
        <f t="shared" si="77"/>
        <v>33</v>
      </c>
      <c r="G124" s="15">
        <f t="shared" si="81"/>
        <v>9</v>
      </c>
      <c r="H124" s="15">
        <f t="shared" si="82"/>
        <v>10</v>
      </c>
      <c r="I124" s="15">
        <f t="shared" si="83"/>
        <v>8</v>
      </c>
      <c r="J124" s="15">
        <f t="shared" si="84"/>
        <v>10</v>
      </c>
      <c r="K124" s="15">
        <f t="shared" si="78"/>
        <v>4</v>
      </c>
      <c r="L124" s="16">
        <f t="shared" si="85"/>
        <v>0.93181818181818177</v>
      </c>
      <c r="M124" s="18">
        <v>3</v>
      </c>
      <c r="N124" s="18">
        <v>3</v>
      </c>
      <c r="O124" s="18">
        <v>9</v>
      </c>
      <c r="P124" s="18">
        <v>1</v>
      </c>
      <c r="Q124" s="18">
        <v>3</v>
      </c>
      <c r="R124" s="18">
        <v>4</v>
      </c>
      <c r="S124" s="18">
        <v>0</v>
      </c>
      <c r="T124" s="18">
        <v>5</v>
      </c>
      <c r="U124" s="18">
        <v>1</v>
      </c>
      <c r="V124" s="18">
        <v>1</v>
      </c>
      <c r="W124" s="18">
        <v>3</v>
      </c>
      <c r="X124" s="18">
        <v>4</v>
      </c>
      <c r="Y124" s="18">
        <v>2</v>
      </c>
      <c r="Z124" s="18">
        <v>3</v>
      </c>
      <c r="AA124" s="18">
        <v>2</v>
      </c>
      <c r="AB124" s="18">
        <v>3</v>
      </c>
      <c r="AC124" s="18">
        <v>1</v>
      </c>
      <c r="AD124" s="18">
        <v>3</v>
      </c>
      <c r="AE124" s="18">
        <v>3</v>
      </c>
      <c r="AF124" s="18">
        <v>3</v>
      </c>
      <c r="AG124" s="18">
        <v>5</v>
      </c>
      <c r="AH124" s="18">
        <v>13</v>
      </c>
      <c r="AI124" s="18">
        <v>1</v>
      </c>
      <c r="AJ124" s="18">
        <v>1</v>
      </c>
      <c r="AK124" s="18">
        <v>9</v>
      </c>
      <c r="AL124" s="18">
        <v>5</v>
      </c>
      <c r="AM124" s="18">
        <v>0</v>
      </c>
      <c r="AN124" s="18">
        <v>1</v>
      </c>
      <c r="AO124" s="18">
        <v>3</v>
      </c>
      <c r="AP124" s="18">
        <v>0</v>
      </c>
      <c r="AQ124" s="18">
        <v>6</v>
      </c>
      <c r="AR124" s="18">
        <v>7</v>
      </c>
      <c r="AS124" s="18">
        <v>13</v>
      </c>
      <c r="AT124" s="18">
        <v>1</v>
      </c>
      <c r="AU124" s="18">
        <v>9</v>
      </c>
      <c r="AV124" s="18">
        <v>33</v>
      </c>
      <c r="AW124" s="18">
        <v>3</v>
      </c>
      <c r="AX124" s="18">
        <v>4</v>
      </c>
      <c r="AY124" s="18">
        <v>2</v>
      </c>
      <c r="AZ124" s="18">
        <v>4</v>
      </c>
      <c r="BA124" s="18">
        <v>4</v>
      </c>
      <c r="BB124" s="18">
        <v>8</v>
      </c>
      <c r="BC124" s="18">
        <v>4</v>
      </c>
      <c r="BD124" s="18">
        <v>6</v>
      </c>
      <c r="BE124" s="18"/>
      <c r="BF124" s="18"/>
      <c r="BG124" s="18"/>
      <c r="BH124" s="18"/>
      <c r="BI124" s="18"/>
      <c r="BJ124" s="14"/>
    </row>
    <row r="125" spans="1:62" x14ac:dyDescent="0.35">
      <c r="A125" s="4"/>
      <c r="B125" s="13" t="s">
        <v>129</v>
      </c>
      <c r="C125" s="14">
        <f t="shared" si="79"/>
        <v>0.13636363636363635</v>
      </c>
      <c r="D125" s="14">
        <f t="shared" si="80"/>
        <v>0</v>
      </c>
      <c r="E125" s="14">
        <f t="shared" si="76"/>
        <v>0</v>
      </c>
      <c r="F125" s="14">
        <f t="shared" si="77"/>
        <v>1</v>
      </c>
      <c r="G125" s="15">
        <f t="shared" si="81"/>
        <v>0</v>
      </c>
      <c r="H125" s="15">
        <f t="shared" si="82"/>
        <v>1</v>
      </c>
      <c r="I125" s="15">
        <f t="shared" si="83"/>
        <v>3</v>
      </c>
      <c r="J125" s="15">
        <f t="shared" si="84"/>
        <v>2</v>
      </c>
      <c r="K125" s="15">
        <f t="shared" si="78"/>
        <v>0</v>
      </c>
      <c r="L125" s="16">
        <f t="shared" si="85"/>
        <v>0.13636363636363635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1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1</v>
      </c>
      <c r="AI125" s="17">
        <v>0</v>
      </c>
      <c r="AJ125" s="17">
        <v>0</v>
      </c>
      <c r="AK125" s="17">
        <v>1</v>
      </c>
      <c r="AL125" s="17">
        <v>0</v>
      </c>
      <c r="AM125" s="17">
        <v>0</v>
      </c>
      <c r="AN125" s="17">
        <v>0</v>
      </c>
      <c r="AO125" s="17">
        <v>0</v>
      </c>
      <c r="AP125" s="17">
        <v>1</v>
      </c>
      <c r="AQ125" s="17">
        <v>0</v>
      </c>
      <c r="AR125" s="17">
        <v>0</v>
      </c>
      <c r="AS125" s="17">
        <v>0</v>
      </c>
      <c r="AT125" s="17">
        <v>0</v>
      </c>
      <c r="AU125" s="17">
        <v>1</v>
      </c>
      <c r="AV125" s="17">
        <v>1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0</v>
      </c>
      <c r="BE125" s="17"/>
      <c r="BF125" s="17"/>
      <c r="BG125" s="17"/>
      <c r="BH125" s="17"/>
      <c r="BI125" s="17"/>
      <c r="BJ125" s="42"/>
    </row>
    <row r="126" spans="1:62" x14ac:dyDescent="0.35">
      <c r="A126" s="4"/>
      <c r="B126" s="13" t="s">
        <v>75</v>
      </c>
      <c r="C126" s="14">
        <f t="shared" si="79"/>
        <v>611.40909090909088</v>
      </c>
      <c r="D126" s="14">
        <f t="shared" si="80"/>
        <v>371</v>
      </c>
      <c r="E126" s="14">
        <f t="shared" si="76"/>
        <v>19</v>
      </c>
      <c r="F126" s="14">
        <f t="shared" si="77"/>
        <v>4064</v>
      </c>
      <c r="G126" s="15">
        <f t="shared" si="81"/>
        <v>10</v>
      </c>
      <c r="H126" s="15">
        <f t="shared" si="82"/>
        <v>10</v>
      </c>
      <c r="I126" s="15">
        <f t="shared" si="83"/>
        <v>10</v>
      </c>
      <c r="J126" s="15">
        <f t="shared" si="84"/>
        <v>10</v>
      </c>
      <c r="K126" s="15">
        <f t="shared" si="78"/>
        <v>4</v>
      </c>
      <c r="L126" s="16">
        <f t="shared" si="85"/>
        <v>1</v>
      </c>
      <c r="M126" s="18">
        <v>268</v>
      </c>
      <c r="N126" s="18">
        <v>390</v>
      </c>
      <c r="O126" s="18">
        <v>110</v>
      </c>
      <c r="P126" s="18">
        <v>24</v>
      </c>
      <c r="Q126" s="18">
        <v>194</v>
      </c>
      <c r="R126" s="18">
        <v>121</v>
      </c>
      <c r="S126" s="18">
        <v>56</v>
      </c>
      <c r="T126" s="18">
        <v>1121</v>
      </c>
      <c r="U126" s="18">
        <v>80</v>
      </c>
      <c r="V126" s="18">
        <v>491</v>
      </c>
      <c r="W126" s="18">
        <v>110</v>
      </c>
      <c r="X126" s="18">
        <v>1164</v>
      </c>
      <c r="Y126" s="18">
        <v>45</v>
      </c>
      <c r="Z126" s="18">
        <v>636</v>
      </c>
      <c r="AA126" s="18">
        <v>1075</v>
      </c>
      <c r="AB126" s="18">
        <v>352</v>
      </c>
      <c r="AC126" s="18">
        <v>38</v>
      </c>
      <c r="AD126" s="18">
        <v>1230</v>
      </c>
      <c r="AE126" s="18">
        <v>22</v>
      </c>
      <c r="AF126" s="18">
        <v>625</v>
      </c>
      <c r="AG126" s="18">
        <v>1083</v>
      </c>
      <c r="AH126" s="18">
        <v>1894</v>
      </c>
      <c r="AI126" s="18">
        <v>979</v>
      </c>
      <c r="AJ126" s="18">
        <v>19</v>
      </c>
      <c r="AK126" s="18">
        <v>448</v>
      </c>
      <c r="AL126" s="18">
        <v>70</v>
      </c>
      <c r="AM126" s="18">
        <v>207</v>
      </c>
      <c r="AN126" s="18">
        <v>456</v>
      </c>
      <c r="AO126" s="18">
        <v>855</v>
      </c>
      <c r="AP126" s="18">
        <v>245</v>
      </c>
      <c r="AQ126" s="18">
        <v>263</v>
      </c>
      <c r="AR126" s="18">
        <v>183</v>
      </c>
      <c r="AS126" s="18">
        <v>1671</v>
      </c>
      <c r="AT126" s="18">
        <v>118</v>
      </c>
      <c r="AU126" s="18">
        <v>2360</v>
      </c>
      <c r="AV126" s="18">
        <v>425</v>
      </c>
      <c r="AW126" s="18">
        <v>1175</v>
      </c>
      <c r="AX126" s="18">
        <v>31</v>
      </c>
      <c r="AY126" s="18">
        <v>4064</v>
      </c>
      <c r="AZ126" s="18">
        <v>643</v>
      </c>
      <c r="BA126" s="18">
        <v>96</v>
      </c>
      <c r="BB126" s="18">
        <v>881</v>
      </c>
      <c r="BC126" s="18">
        <v>546</v>
      </c>
      <c r="BD126" s="18">
        <v>38</v>
      </c>
      <c r="BE126" s="18"/>
      <c r="BF126" s="18"/>
      <c r="BG126" s="18"/>
      <c r="BH126" s="18"/>
      <c r="BI126" s="18"/>
      <c r="BJ126" s="14"/>
    </row>
    <row r="127" spans="1:62" x14ac:dyDescent="0.35">
      <c r="A127" s="4"/>
      <c r="B127" s="13" t="s">
        <v>76</v>
      </c>
      <c r="C127" s="14">
        <f t="shared" si="79"/>
        <v>11.767441860465116</v>
      </c>
      <c r="D127" s="14">
        <f t="shared" si="80"/>
        <v>5</v>
      </c>
      <c r="E127" s="14">
        <f t="shared" si="76"/>
        <v>0</v>
      </c>
      <c r="F127" s="14">
        <f t="shared" si="77"/>
        <v>135</v>
      </c>
      <c r="G127" s="15">
        <f t="shared" si="81"/>
        <v>8</v>
      </c>
      <c r="H127" s="15">
        <f t="shared" si="82"/>
        <v>10</v>
      </c>
      <c r="I127" s="15">
        <f t="shared" si="83"/>
        <v>9</v>
      </c>
      <c r="J127" s="15">
        <f t="shared" si="84"/>
        <v>8</v>
      </c>
      <c r="K127" s="15">
        <f t="shared" si="78"/>
        <v>4</v>
      </c>
      <c r="L127" s="16">
        <f t="shared" si="85"/>
        <v>0.88636363636363635</v>
      </c>
      <c r="M127" s="18">
        <v>2</v>
      </c>
      <c r="N127" s="18">
        <v>4</v>
      </c>
      <c r="O127" s="18">
        <v>0</v>
      </c>
      <c r="P127" s="18">
        <v>9</v>
      </c>
      <c r="Q127" s="18">
        <v>7</v>
      </c>
      <c r="R127" s="18">
        <v>20</v>
      </c>
      <c r="S127" s="18">
        <v>2</v>
      </c>
      <c r="T127" s="18">
        <v>135</v>
      </c>
      <c r="U127" s="18">
        <v>1</v>
      </c>
      <c r="V127" s="18">
        <v>0</v>
      </c>
      <c r="W127" s="18">
        <v>20</v>
      </c>
      <c r="X127" s="18">
        <v>4</v>
      </c>
      <c r="Y127" s="18">
        <v>1</v>
      </c>
      <c r="Z127" s="18">
        <v>6</v>
      </c>
      <c r="AA127" s="18">
        <v>6</v>
      </c>
      <c r="AB127" s="18">
        <v>2</v>
      </c>
      <c r="AC127" s="18">
        <v>3</v>
      </c>
      <c r="AD127" s="18">
        <v>8</v>
      </c>
      <c r="AE127" s="18">
        <v>3</v>
      </c>
      <c r="AF127" s="18">
        <v>2</v>
      </c>
      <c r="AG127" s="18">
        <v>9</v>
      </c>
      <c r="AH127" s="18">
        <v>10</v>
      </c>
      <c r="AI127" s="18">
        <v>5</v>
      </c>
      <c r="AJ127" s="18">
        <v>1</v>
      </c>
      <c r="AK127" s="18">
        <v>1</v>
      </c>
      <c r="AL127" s="18">
        <v>6</v>
      </c>
      <c r="AM127" s="18">
        <v>11</v>
      </c>
      <c r="AN127" s="18">
        <v>5</v>
      </c>
      <c r="AO127" s="18">
        <v>13</v>
      </c>
      <c r="AP127" s="18">
        <v>0</v>
      </c>
      <c r="AQ127" s="18">
        <v>7</v>
      </c>
      <c r="AR127" s="18">
        <v>0</v>
      </c>
      <c r="AS127" s="18">
        <v>36</v>
      </c>
      <c r="AT127" s="18">
        <v>1</v>
      </c>
      <c r="AU127" s="18" t="s">
        <v>154</v>
      </c>
      <c r="AV127" s="18">
        <v>14</v>
      </c>
      <c r="AW127" s="18">
        <v>82</v>
      </c>
      <c r="AX127" s="18">
        <v>4</v>
      </c>
      <c r="AY127" s="18">
        <v>25</v>
      </c>
      <c r="AZ127" s="18">
        <v>6</v>
      </c>
      <c r="BA127" s="18">
        <v>3</v>
      </c>
      <c r="BB127" s="18">
        <v>7</v>
      </c>
      <c r="BC127" s="18">
        <v>21</v>
      </c>
      <c r="BD127" s="18">
        <v>4</v>
      </c>
      <c r="BE127" s="18"/>
      <c r="BF127" s="18"/>
      <c r="BG127" s="18"/>
      <c r="BH127" s="18"/>
      <c r="BI127" s="18"/>
      <c r="BJ127" s="14"/>
    </row>
    <row r="128" spans="1:62" x14ac:dyDescent="0.35">
      <c r="A128" s="4"/>
      <c r="B128" s="13" t="s">
        <v>77</v>
      </c>
      <c r="C128" s="14">
        <f t="shared" si="79"/>
        <v>2326.2727272727275</v>
      </c>
      <c r="D128" s="14">
        <f t="shared" si="80"/>
        <v>1959</v>
      </c>
      <c r="E128" s="14">
        <f t="shared" si="76"/>
        <v>208</v>
      </c>
      <c r="F128" s="14">
        <f t="shared" si="77"/>
        <v>6559</v>
      </c>
      <c r="G128" s="15">
        <f t="shared" si="81"/>
        <v>10</v>
      </c>
      <c r="H128" s="15">
        <f t="shared" si="82"/>
        <v>10</v>
      </c>
      <c r="I128" s="15">
        <f t="shared" si="83"/>
        <v>10</v>
      </c>
      <c r="J128" s="15">
        <f t="shared" si="84"/>
        <v>10</v>
      </c>
      <c r="K128" s="15">
        <f t="shared" si="78"/>
        <v>4</v>
      </c>
      <c r="L128" s="16">
        <f t="shared" si="85"/>
        <v>1</v>
      </c>
      <c r="M128" s="18">
        <v>3294</v>
      </c>
      <c r="N128" s="18">
        <v>1446</v>
      </c>
      <c r="O128" s="18">
        <v>1306</v>
      </c>
      <c r="P128" s="18">
        <v>1271</v>
      </c>
      <c r="Q128" s="18">
        <v>862</v>
      </c>
      <c r="R128" s="18">
        <v>776</v>
      </c>
      <c r="S128" s="18">
        <v>571</v>
      </c>
      <c r="T128" s="18">
        <v>923</v>
      </c>
      <c r="U128" s="18">
        <v>825</v>
      </c>
      <c r="V128" s="18">
        <v>239</v>
      </c>
      <c r="W128" s="18">
        <v>208</v>
      </c>
      <c r="X128" s="18">
        <v>1185</v>
      </c>
      <c r="Y128" s="18">
        <v>1142</v>
      </c>
      <c r="Z128" s="18">
        <v>803</v>
      </c>
      <c r="AA128" s="18">
        <v>1009</v>
      </c>
      <c r="AB128" s="18">
        <v>2602</v>
      </c>
      <c r="AC128" s="18">
        <v>549</v>
      </c>
      <c r="AD128" s="18">
        <v>1350</v>
      </c>
      <c r="AE128" s="18">
        <v>920</v>
      </c>
      <c r="AF128" s="18">
        <v>5159</v>
      </c>
      <c r="AG128" s="18">
        <v>2242</v>
      </c>
      <c r="AH128" s="18">
        <v>2349</v>
      </c>
      <c r="AI128" s="18">
        <v>2755</v>
      </c>
      <c r="AJ128" s="18">
        <v>6000</v>
      </c>
      <c r="AK128" s="18">
        <v>5043</v>
      </c>
      <c r="AL128" s="18">
        <v>1857</v>
      </c>
      <c r="AM128" s="18">
        <v>6559</v>
      </c>
      <c r="AN128" s="18">
        <v>6286</v>
      </c>
      <c r="AO128" s="18">
        <v>2113</v>
      </c>
      <c r="AP128" s="18">
        <v>3539</v>
      </c>
      <c r="AQ128" s="18">
        <v>2803</v>
      </c>
      <c r="AR128" s="18">
        <v>6081</v>
      </c>
      <c r="AS128" s="18">
        <v>1904</v>
      </c>
      <c r="AT128" s="18">
        <v>2147</v>
      </c>
      <c r="AU128" s="18">
        <v>3413</v>
      </c>
      <c r="AV128" s="18">
        <v>1059</v>
      </c>
      <c r="AW128" s="18">
        <v>2463</v>
      </c>
      <c r="AX128" s="18">
        <v>1874</v>
      </c>
      <c r="AY128" s="18">
        <v>2775</v>
      </c>
      <c r="AZ128" s="18">
        <v>3077</v>
      </c>
      <c r="BA128" s="18">
        <v>2397</v>
      </c>
      <c r="BB128" s="18">
        <v>3428</v>
      </c>
      <c r="BC128" s="18">
        <v>1738</v>
      </c>
      <c r="BD128" s="18">
        <v>2014</v>
      </c>
      <c r="BE128" s="18"/>
      <c r="BF128" s="18"/>
      <c r="BG128" s="18"/>
      <c r="BH128" s="18"/>
      <c r="BI128" s="18"/>
      <c r="BJ128" s="14"/>
    </row>
    <row r="129" spans="1:62" x14ac:dyDescent="0.35">
      <c r="A129" s="4"/>
      <c r="B129" s="13" t="s">
        <v>78</v>
      </c>
      <c r="C129" s="14">
        <f t="shared" si="79"/>
        <v>493.65909090909093</v>
      </c>
      <c r="D129" s="14">
        <f t="shared" si="80"/>
        <v>211</v>
      </c>
      <c r="E129" s="14">
        <f t="shared" si="76"/>
        <v>0</v>
      </c>
      <c r="F129" s="14">
        <f t="shared" si="77"/>
        <v>3702</v>
      </c>
      <c r="G129" s="15">
        <f t="shared" si="81"/>
        <v>10</v>
      </c>
      <c r="H129" s="15">
        <f t="shared" si="82"/>
        <v>10</v>
      </c>
      <c r="I129" s="15">
        <f t="shared" si="83"/>
        <v>8</v>
      </c>
      <c r="J129" s="15">
        <f t="shared" si="84"/>
        <v>10</v>
      </c>
      <c r="K129" s="15">
        <f t="shared" si="78"/>
        <v>2</v>
      </c>
      <c r="L129" s="16">
        <f t="shared" si="85"/>
        <v>0.90909090909090906</v>
      </c>
      <c r="M129" s="18">
        <v>1979</v>
      </c>
      <c r="N129" s="18">
        <v>3702</v>
      </c>
      <c r="O129" s="18">
        <v>645</v>
      </c>
      <c r="P129" s="18">
        <v>1281</v>
      </c>
      <c r="Q129" s="18">
        <v>3207</v>
      </c>
      <c r="R129" s="18">
        <v>548</v>
      </c>
      <c r="S129" s="18">
        <v>286</v>
      </c>
      <c r="T129" s="18">
        <v>650</v>
      </c>
      <c r="U129" s="18">
        <v>6</v>
      </c>
      <c r="V129" s="18">
        <v>410</v>
      </c>
      <c r="W129" s="18">
        <v>1299</v>
      </c>
      <c r="X129" s="18">
        <v>267</v>
      </c>
      <c r="Y129" s="18">
        <v>940</v>
      </c>
      <c r="Z129" s="18">
        <v>1</v>
      </c>
      <c r="AA129" s="18">
        <v>137</v>
      </c>
      <c r="AB129" s="18">
        <v>235</v>
      </c>
      <c r="AC129" s="18">
        <v>670</v>
      </c>
      <c r="AD129" s="18">
        <v>193</v>
      </c>
      <c r="AE129" s="18">
        <v>26</v>
      </c>
      <c r="AF129" s="18">
        <v>110</v>
      </c>
      <c r="AG129" s="18">
        <v>96</v>
      </c>
      <c r="AH129" s="18">
        <v>25</v>
      </c>
      <c r="AI129" s="18">
        <v>0</v>
      </c>
      <c r="AJ129" s="18">
        <v>197</v>
      </c>
      <c r="AK129" s="18">
        <v>624</v>
      </c>
      <c r="AL129" s="18">
        <v>25</v>
      </c>
      <c r="AM129" s="18">
        <v>1384</v>
      </c>
      <c r="AN129" s="18">
        <v>310</v>
      </c>
      <c r="AO129" s="18">
        <v>5</v>
      </c>
      <c r="AP129" s="18">
        <v>0</v>
      </c>
      <c r="AQ129" s="18">
        <v>792</v>
      </c>
      <c r="AR129" s="18">
        <v>53</v>
      </c>
      <c r="AS129" s="18">
        <v>239</v>
      </c>
      <c r="AT129" s="18">
        <v>165</v>
      </c>
      <c r="AU129" s="18">
        <v>225</v>
      </c>
      <c r="AV129" s="18">
        <v>460</v>
      </c>
      <c r="AW129" s="18">
        <v>346</v>
      </c>
      <c r="AX129" s="18">
        <v>64</v>
      </c>
      <c r="AY129" s="18">
        <v>3</v>
      </c>
      <c r="AZ129" s="18">
        <v>2</v>
      </c>
      <c r="BA129" s="18">
        <v>0</v>
      </c>
      <c r="BB129" s="18">
        <v>100</v>
      </c>
      <c r="BC129" s="18">
        <v>0</v>
      </c>
      <c r="BD129" s="18">
        <v>14</v>
      </c>
      <c r="BE129" s="18"/>
      <c r="BF129" s="18"/>
      <c r="BG129" s="18"/>
      <c r="BH129" s="18"/>
      <c r="BI129" s="18"/>
      <c r="BJ129" s="14"/>
    </row>
    <row r="130" spans="1:62" x14ac:dyDescent="0.35">
      <c r="A130" s="4"/>
      <c r="B130" s="13" t="s">
        <v>79</v>
      </c>
      <c r="C130" s="14">
        <f t="shared" si="79"/>
        <v>98.795454545454547</v>
      </c>
      <c r="D130" s="14">
        <f t="shared" si="80"/>
        <v>70.5</v>
      </c>
      <c r="E130" s="14">
        <f t="shared" si="76"/>
        <v>0</v>
      </c>
      <c r="F130" s="14">
        <f t="shared" si="77"/>
        <v>366</v>
      </c>
      <c r="G130" s="15">
        <f t="shared" si="81"/>
        <v>9</v>
      </c>
      <c r="H130" s="15">
        <f t="shared" si="82"/>
        <v>9</v>
      </c>
      <c r="I130" s="15">
        <f t="shared" si="83"/>
        <v>10</v>
      </c>
      <c r="J130" s="15">
        <f t="shared" si="84"/>
        <v>10</v>
      </c>
      <c r="K130" s="15">
        <f t="shared" si="78"/>
        <v>4</v>
      </c>
      <c r="L130" s="16">
        <f t="shared" si="85"/>
        <v>0.95454545454545459</v>
      </c>
      <c r="M130" s="18">
        <v>122</v>
      </c>
      <c r="N130" s="18">
        <v>42</v>
      </c>
      <c r="O130" s="18">
        <v>80</v>
      </c>
      <c r="P130" s="18">
        <v>73</v>
      </c>
      <c r="Q130" s="18">
        <v>16</v>
      </c>
      <c r="R130" s="18">
        <v>68</v>
      </c>
      <c r="S130" s="18">
        <v>0</v>
      </c>
      <c r="T130" s="18">
        <v>51</v>
      </c>
      <c r="U130" s="18">
        <v>55</v>
      </c>
      <c r="V130" s="18">
        <v>34</v>
      </c>
      <c r="W130" s="18">
        <v>75</v>
      </c>
      <c r="X130" s="18">
        <v>15</v>
      </c>
      <c r="Y130" s="18">
        <v>0</v>
      </c>
      <c r="Z130" s="18">
        <v>211</v>
      </c>
      <c r="AA130" s="18">
        <v>227</v>
      </c>
      <c r="AB130" s="18">
        <v>245</v>
      </c>
      <c r="AC130" s="18">
        <v>143</v>
      </c>
      <c r="AD130" s="18">
        <v>157</v>
      </c>
      <c r="AE130" s="18">
        <v>61</v>
      </c>
      <c r="AF130" s="18">
        <v>57</v>
      </c>
      <c r="AG130" s="18">
        <v>267</v>
      </c>
      <c r="AH130" s="18">
        <v>41</v>
      </c>
      <c r="AI130" s="18">
        <v>78</v>
      </c>
      <c r="AJ130" s="18">
        <v>199</v>
      </c>
      <c r="AK130" s="18">
        <v>242</v>
      </c>
      <c r="AL130" s="18">
        <v>92</v>
      </c>
      <c r="AM130" s="18">
        <v>35</v>
      </c>
      <c r="AN130" s="18">
        <v>36</v>
      </c>
      <c r="AO130" s="18">
        <v>190</v>
      </c>
      <c r="AP130" s="18">
        <v>10</v>
      </c>
      <c r="AQ130" s="18">
        <v>44</v>
      </c>
      <c r="AR130" s="18">
        <v>13</v>
      </c>
      <c r="AS130" s="18">
        <v>215</v>
      </c>
      <c r="AT130" s="18">
        <v>89</v>
      </c>
      <c r="AU130" s="18">
        <v>145</v>
      </c>
      <c r="AV130" s="18">
        <v>20</v>
      </c>
      <c r="AW130" s="18">
        <v>366</v>
      </c>
      <c r="AX130" s="18">
        <v>57</v>
      </c>
      <c r="AY130" s="18">
        <v>64</v>
      </c>
      <c r="AZ130" s="18">
        <v>13</v>
      </c>
      <c r="BA130" s="18">
        <v>37</v>
      </c>
      <c r="BB130" s="18">
        <v>86</v>
      </c>
      <c r="BC130" s="18">
        <v>88</v>
      </c>
      <c r="BD130" s="18">
        <v>188</v>
      </c>
      <c r="BE130" s="18"/>
      <c r="BF130" s="18"/>
      <c r="BG130" s="18"/>
      <c r="BH130" s="18"/>
      <c r="BI130" s="18"/>
      <c r="BJ130" s="14"/>
    </row>
    <row r="131" spans="1:62" x14ac:dyDescent="0.35">
      <c r="A131" s="4"/>
      <c r="B131" s="13" t="s">
        <v>188</v>
      </c>
      <c r="C131" s="14">
        <f t="shared" ref="C131" si="106">IF(COUNT(M131:BJ131)&gt;0,AVERAGE(M131:BJ131),"")</f>
        <v>2.2727272727272728E-2</v>
      </c>
      <c r="D131" s="14">
        <f t="shared" ref="D131" si="107">IF(COUNT(M131:BJ131)&gt;0,MEDIAN(M131:BJ131),"")</f>
        <v>0</v>
      </c>
      <c r="E131" s="14">
        <f t="shared" ref="E131" si="108">MIN(M131:BJ131)</f>
        <v>0</v>
      </c>
      <c r="F131" s="14">
        <f t="shared" ref="F131" si="109">MAX(M131:BJ131)</f>
        <v>1</v>
      </c>
      <c r="G131" s="15">
        <f t="shared" ref="G131" si="110">COUNTIF(M131:V131,"&gt;0")</f>
        <v>0</v>
      </c>
      <c r="H131" s="15">
        <f t="shared" ref="H131" si="111">COUNTIF(W131:AF131,"&gt;0")</f>
        <v>0</v>
      </c>
      <c r="I131" s="15">
        <f t="shared" ref="I131" si="112">COUNTIF(AG131:AP131,"&gt;0")</f>
        <v>0</v>
      </c>
      <c r="J131" s="15">
        <f t="shared" ref="J131" si="113">COUNTIF(AQ131:AZ131,"&gt;0")</f>
        <v>0</v>
      </c>
      <c r="K131" s="15">
        <f t="shared" ref="K131" si="114">COUNTIF(BA131:BJ131,"&gt;0")</f>
        <v>1</v>
      </c>
      <c r="L131" s="16">
        <f t="shared" ref="L131" si="115">COUNTIF(M131:BJ131,"&gt;0")/COUNTA(M131:BJ131)</f>
        <v>2.2727272727272728E-2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  <c r="AT131" s="18"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1</v>
      </c>
      <c r="BE131" s="18"/>
      <c r="BF131" s="18"/>
      <c r="BG131" s="18"/>
      <c r="BH131" s="18"/>
      <c r="BI131" s="18"/>
      <c r="BJ131" s="14"/>
    </row>
    <row r="132" spans="1:62" x14ac:dyDescent="0.35">
      <c r="A132" s="4"/>
      <c r="B132" s="13" t="s">
        <v>108</v>
      </c>
      <c r="C132" s="14">
        <f t="shared" si="79"/>
        <v>2.2727272727272728E-2</v>
      </c>
      <c r="D132" s="14">
        <f t="shared" si="80"/>
        <v>0</v>
      </c>
      <c r="E132" s="14">
        <f t="shared" si="76"/>
        <v>0</v>
      </c>
      <c r="F132" s="14">
        <f t="shared" si="77"/>
        <v>1</v>
      </c>
      <c r="G132" s="15">
        <f t="shared" si="81"/>
        <v>0</v>
      </c>
      <c r="H132" s="15">
        <f t="shared" si="82"/>
        <v>0</v>
      </c>
      <c r="I132" s="15">
        <f t="shared" si="83"/>
        <v>1</v>
      </c>
      <c r="J132" s="15">
        <f t="shared" si="84"/>
        <v>0</v>
      </c>
      <c r="K132" s="15">
        <f t="shared" si="78"/>
        <v>0</v>
      </c>
      <c r="L132" s="16">
        <f t="shared" si="85"/>
        <v>2.2727272727272728E-2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1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0</v>
      </c>
      <c r="BE132" s="17"/>
      <c r="BF132" s="17"/>
      <c r="BG132" s="17"/>
      <c r="BH132" s="17"/>
      <c r="BI132" s="17"/>
      <c r="BJ132" s="42"/>
    </row>
    <row r="133" spans="1:62" x14ac:dyDescent="0.35">
      <c r="A133" s="4"/>
      <c r="B133" s="13" t="s">
        <v>80</v>
      </c>
      <c r="C133" s="14">
        <f t="shared" si="79"/>
        <v>0.52272727272727271</v>
      </c>
      <c r="D133" s="14">
        <f t="shared" si="80"/>
        <v>0</v>
      </c>
      <c r="E133" s="14">
        <f t="shared" si="76"/>
        <v>0</v>
      </c>
      <c r="F133" s="14">
        <f t="shared" si="77"/>
        <v>5</v>
      </c>
      <c r="G133" s="15">
        <f t="shared" si="81"/>
        <v>1</v>
      </c>
      <c r="H133" s="15">
        <f t="shared" si="82"/>
        <v>1</v>
      </c>
      <c r="I133" s="15">
        <f t="shared" si="83"/>
        <v>1</v>
      </c>
      <c r="J133" s="15">
        <f t="shared" si="84"/>
        <v>4</v>
      </c>
      <c r="K133" s="15">
        <f t="shared" si="78"/>
        <v>1</v>
      </c>
      <c r="L133" s="16">
        <f t="shared" si="85"/>
        <v>0.18181818181818182</v>
      </c>
      <c r="M133" s="18">
        <v>0</v>
      </c>
      <c r="N133" s="18">
        <v>1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2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2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v>1</v>
      </c>
      <c r="AR133" s="18">
        <v>4</v>
      </c>
      <c r="AS133" s="18">
        <v>0</v>
      </c>
      <c r="AT133" s="18">
        <v>0</v>
      </c>
      <c r="AU133" s="18">
        <v>4</v>
      </c>
      <c r="AV133" s="18">
        <v>0</v>
      </c>
      <c r="AW133" s="18">
        <v>0</v>
      </c>
      <c r="AX133" s="18">
        <v>0</v>
      </c>
      <c r="AY133" s="18">
        <v>4</v>
      </c>
      <c r="AZ133" s="18">
        <v>0</v>
      </c>
      <c r="BA133" s="18">
        <v>0</v>
      </c>
      <c r="BB133" s="18">
        <v>0</v>
      </c>
      <c r="BC133" s="18">
        <v>0</v>
      </c>
      <c r="BD133" s="18">
        <v>5</v>
      </c>
      <c r="BE133" s="18"/>
      <c r="BF133" s="18"/>
      <c r="BG133" s="18"/>
      <c r="BH133" s="18"/>
      <c r="BI133" s="18"/>
      <c r="BJ133" s="14"/>
    </row>
    <row r="134" spans="1:62" x14ac:dyDescent="0.35">
      <c r="A134" s="4"/>
      <c r="B134" s="19" t="s">
        <v>165</v>
      </c>
      <c r="C134" s="14">
        <f t="shared" si="79"/>
        <v>4.5454545454545456E-2</v>
      </c>
      <c r="D134" s="14">
        <f t="shared" si="80"/>
        <v>0</v>
      </c>
      <c r="E134" s="14">
        <f t="shared" si="76"/>
        <v>0</v>
      </c>
      <c r="F134" s="14">
        <f t="shared" si="77"/>
        <v>1</v>
      </c>
      <c r="G134" s="15">
        <f t="shared" si="81"/>
        <v>0</v>
      </c>
      <c r="H134" s="15">
        <f t="shared" si="82"/>
        <v>1</v>
      </c>
      <c r="I134" s="15">
        <f t="shared" si="83"/>
        <v>0</v>
      </c>
      <c r="J134" s="15">
        <f t="shared" si="84"/>
        <v>0</v>
      </c>
      <c r="K134" s="15">
        <f t="shared" si="78"/>
        <v>1</v>
      </c>
      <c r="L134" s="16">
        <f t="shared" si="85"/>
        <v>4.5454545454545456E-2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1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  <c r="AT134" s="18">
        <v>0</v>
      </c>
      <c r="AU134" s="18">
        <v>0</v>
      </c>
      <c r="AV134" s="18">
        <v>0</v>
      </c>
      <c r="AW134" s="18">
        <v>0</v>
      </c>
      <c r="AX134" s="18">
        <v>0</v>
      </c>
      <c r="AY134" s="18">
        <v>0</v>
      </c>
      <c r="AZ134" s="18">
        <v>0</v>
      </c>
      <c r="BA134" s="18">
        <v>0</v>
      </c>
      <c r="BB134" s="18">
        <v>0</v>
      </c>
      <c r="BC134" s="18">
        <v>1</v>
      </c>
      <c r="BD134" s="18">
        <v>0</v>
      </c>
      <c r="BE134" s="18"/>
      <c r="BF134" s="18"/>
      <c r="BG134" s="18"/>
      <c r="BH134" s="18"/>
      <c r="BI134" s="18"/>
      <c r="BJ134" s="14"/>
    </row>
    <row r="135" spans="1:62" x14ac:dyDescent="0.35">
      <c r="A135" s="4"/>
      <c r="B135" s="19" t="s">
        <v>162</v>
      </c>
      <c r="C135" s="14">
        <f t="shared" si="79"/>
        <v>0.11363636363636363</v>
      </c>
      <c r="D135" s="14">
        <f t="shared" si="80"/>
        <v>0</v>
      </c>
      <c r="E135" s="14">
        <f t="shared" si="76"/>
        <v>0</v>
      </c>
      <c r="F135" s="14">
        <f t="shared" si="77"/>
        <v>4</v>
      </c>
      <c r="G135" s="15">
        <f t="shared" si="81"/>
        <v>0</v>
      </c>
      <c r="H135" s="15">
        <f t="shared" si="82"/>
        <v>0</v>
      </c>
      <c r="I135" s="15">
        <f t="shared" si="83"/>
        <v>0</v>
      </c>
      <c r="J135" s="15">
        <f t="shared" si="84"/>
        <v>2</v>
      </c>
      <c r="K135" s="15">
        <f t="shared" si="78"/>
        <v>0</v>
      </c>
      <c r="L135" s="16">
        <f t="shared" si="85"/>
        <v>4.5454545454545456E-2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1</v>
      </c>
      <c r="AR135" s="18">
        <v>0</v>
      </c>
      <c r="AS135" s="18">
        <v>0</v>
      </c>
      <c r="AT135" s="18">
        <v>0</v>
      </c>
      <c r="AU135" s="18">
        <v>4</v>
      </c>
      <c r="AV135" s="18">
        <v>0</v>
      </c>
      <c r="AW135" s="18">
        <v>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 s="18">
        <v>0</v>
      </c>
      <c r="BE135" s="18"/>
      <c r="BF135" s="18"/>
      <c r="BG135" s="18"/>
      <c r="BH135" s="18"/>
      <c r="BI135" s="18"/>
      <c r="BJ135" s="14"/>
    </row>
    <row r="136" spans="1:62" x14ac:dyDescent="0.35">
      <c r="A136" s="4"/>
      <c r="B136" s="47" t="s">
        <v>186</v>
      </c>
      <c r="C136" s="14">
        <f t="shared" si="79"/>
        <v>0</v>
      </c>
      <c r="D136" s="14">
        <f t="shared" si="80"/>
        <v>0</v>
      </c>
      <c r="E136" s="14">
        <f t="shared" si="76"/>
        <v>0</v>
      </c>
      <c r="F136" s="14">
        <f t="shared" si="77"/>
        <v>0</v>
      </c>
      <c r="G136" s="15">
        <f t="shared" si="81"/>
        <v>0</v>
      </c>
      <c r="H136" s="15">
        <f t="shared" si="82"/>
        <v>0</v>
      </c>
      <c r="I136" s="15">
        <f t="shared" si="83"/>
        <v>0</v>
      </c>
      <c r="J136" s="15">
        <f t="shared" si="84"/>
        <v>0</v>
      </c>
      <c r="K136" s="15">
        <f t="shared" si="78"/>
        <v>0</v>
      </c>
      <c r="L136" s="16">
        <f t="shared" si="85"/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  <c r="AT136" s="18">
        <v>0</v>
      </c>
      <c r="AU136" s="18">
        <v>0</v>
      </c>
      <c r="AV136" s="18">
        <v>0</v>
      </c>
      <c r="AW136" s="18">
        <v>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/>
      <c r="BF136" s="18"/>
      <c r="BG136" s="18"/>
      <c r="BH136" s="18"/>
      <c r="BI136" s="18"/>
      <c r="BJ136" s="14"/>
    </row>
    <row r="137" spans="1:62" x14ac:dyDescent="0.35">
      <c r="A137" s="4"/>
      <c r="B137" s="13" t="s">
        <v>139</v>
      </c>
      <c r="C137" s="14">
        <f t="shared" si="79"/>
        <v>1.4651162790697674</v>
      </c>
      <c r="D137" s="14">
        <f t="shared" si="80"/>
        <v>0</v>
      </c>
      <c r="E137" s="14">
        <f t="shared" si="76"/>
        <v>0</v>
      </c>
      <c r="F137" s="14">
        <f t="shared" si="77"/>
        <v>31</v>
      </c>
      <c r="G137" s="15">
        <f t="shared" si="81"/>
        <v>1</v>
      </c>
      <c r="H137" s="15">
        <f t="shared" si="82"/>
        <v>4</v>
      </c>
      <c r="I137" s="15">
        <f t="shared" si="83"/>
        <v>2</v>
      </c>
      <c r="J137" s="15">
        <f t="shared" si="84"/>
        <v>4</v>
      </c>
      <c r="K137" s="15">
        <f t="shared" si="78"/>
        <v>2</v>
      </c>
      <c r="L137" s="16">
        <f t="shared" si="85"/>
        <v>0.29545454545454547</v>
      </c>
      <c r="M137" s="17">
        <v>0</v>
      </c>
      <c r="N137" s="17">
        <v>0</v>
      </c>
      <c r="O137" s="17">
        <v>0</v>
      </c>
      <c r="P137" s="17">
        <v>6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 t="s">
        <v>154</v>
      </c>
      <c r="X137" s="17">
        <v>0</v>
      </c>
      <c r="Y137" s="17">
        <v>1</v>
      </c>
      <c r="Z137" s="17">
        <v>2</v>
      </c>
      <c r="AA137" s="17">
        <v>1</v>
      </c>
      <c r="AB137" s="17">
        <v>0</v>
      </c>
      <c r="AC137" s="17">
        <v>0</v>
      </c>
      <c r="AD137" s="17">
        <v>6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2</v>
      </c>
      <c r="AL137" s="17">
        <v>0</v>
      </c>
      <c r="AM137" s="17">
        <v>0</v>
      </c>
      <c r="AN137" s="17">
        <v>0</v>
      </c>
      <c r="AO137" s="17">
        <v>0</v>
      </c>
      <c r="AP137" s="17">
        <v>1</v>
      </c>
      <c r="AQ137" s="17">
        <v>0</v>
      </c>
      <c r="AR137" s="17">
        <v>2</v>
      </c>
      <c r="AS137" s="17">
        <v>2</v>
      </c>
      <c r="AT137" s="17">
        <v>0</v>
      </c>
      <c r="AU137" s="17">
        <v>0</v>
      </c>
      <c r="AV137" s="17">
        <v>1</v>
      </c>
      <c r="AW137" s="17">
        <v>0</v>
      </c>
      <c r="AX137" s="17">
        <v>0</v>
      </c>
      <c r="AY137" s="17">
        <v>3</v>
      </c>
      <c r="AZ137" s="17">
        <v>0</v>
      </c>
      <c r="BA137" s="17">
        <v>0</v>
      </c>
      <c r="BB137" s="17">
        <v>31</v>
      </c>
      <c r="BC137" s="17">
        <v>0</v>
      </c>
      <c r="BD137" s="17">
        <v>5</v>
      </c>
      <c r="BE137" s="17"/>
      <c r="BF137" s="17"/>
      <c r="BG137" s="17"/>
      <c r="BH137" s="17"/>
      <c r="BI137" s="17"/>
      <c r="BJ137" s="42"/>
    </row>
    <row r="138" spans="1:62" x14ac:dyDescent="0.35">
      <c r="A138" s="4"/>
      <c r="B138" s="13" t="s">
        <v>107</v>
      </c>
      <c r="C138" s="14">
        <f t="shared" si="79"/>
        <v>0.27272727272727271</v>
      </c>
      <c r="D138" s="14">
        <f t="shared" si="80"/>
        <v>0</v>
      </c>
      <c r="E138" s="14">
        <f t="shared" si="76"/>
        <v>0</v>
      </c>
      <c r="F138" s="14">
        <f t="shared" si="77"/>
        <v>10</v>
      </c>
      <c r="G138" s="15">
        <f t="shared" si="81"/>
        <v>0</v>
      </c>
      <c r="H138" s="15">
        <f t="shared" si="82"/>
        <v>1</v>
      </c>
      <c r="I138" s="15">
        <f t="shared" si="83"/>
        <v>1</v>
      </c>
      <c r="J138" s="15">
        <f t="shared" si="84"/>
        <v>1</v>
      </c>
      <c r="K138" s="15">
        <f t="shared" si="78"/>
        <v>0</v>
      </c>
      <c r="L138" s="16">
        <f t="shared" si="85"/>
        <v>6.8181818181818177E-2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1</v>
      </c>
      <c r="AF138" s="17">
        <v>0</v>
      </c>
      <c r="AG138" s="17">
        <v>0</v>
      </c>
      <c r="AH138" s="17">
        <v>0</v>
      </c>
      <c r="AI138" s="17">
        <v>1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10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0</v>
      </c>
      <c r="BE138" s="17"/>
      <c r="BF138" s="17"/>
      <c r="BG138" s="17"/>
      <c r="BH138" s="17"/>
      <c r="BI138" s="17"/>
      <c r="BJ138" s="42"/>
    </row>
    <row r="139" spans="1:62" x14ac:dyDescent="0.35">
      <c r="A139" s="4"/>
      <c r="B139" s="13" t="s">
        <v>82</v>
      </c>
      <c r="C139" s="14">
        <f t="shared" si="79"/>
        <v>0.44186046511627908</v>
      </c>
      <c r="D139" s="14">
        <f t="shared" si="80"/>
        <v>0</v>
      </c>
      <c r="E139" s="14">
        <f t="shared" ref="E139:E169" si="116">MIN(M139:BJ139)</f>
        <v>0</v>
      </c>
      <c r="F139" s="14">
        <f t="shared" ref="F139:F169" si="117">MAX(M139:BJ139)</f>
        <v>9</v>
      </c>
      <c r="G139" s="15">
        <f t="shared" si="81"/>
        <v>4</v>
      </c>
      <c r="H139" s="15">
        <f t="shared" si="82"/>
        <v>3</v>
      </c>
      <c r="I139" s="15">
        <f t="shared" si="83"/>
        <v>1</v>
      </c>
      <c r="J139" s="15">
        <f t="shared" si="84"/>
        <v>0</v>
      </c>
      <c r="K139" s="15">
        <f t="shared" si="78"/>
        <v>2</v>
      </c>
      <c r="L139" s="16">
        <f t="shared" si="85"/>
        <v>0.22727272727272727</v>
      </c>
      <c r="M139" s="17" t="s">
        <v>154</v>
      </c>
      <c r="N139" s="17">
        <v>0</v>
      </c>
      <c r="O139" s="17">
        <v>1</v>
      </c>
      <c r="P139" s="17">
        <v>0</v>
      </c>
      <c r="Q139" s="17">
        <v>1</v>
      </c>
      <c r="R139" s="17">
        <v>0</v>
      </c>
      <c r="S139" s="17">
        <v>0</v>
      </c>
      <c r="T139" s="17">
        <v>2</v>
      </c>
      <c r="U139" s="17">
        <v>1</v>
      </c>
      <c r="V139" s="17">
        <v>0</v>
      </c>
      <c r="W139" s="17">
        <v>9</v>
      </c>
      <c r="X139" s="17">
        <v>1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1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1</v>
      </c>
      <c r="AN139" s="17">
        <v>0</v>
      </c>
      <c r="AO139" s="17">
        <v>0</v>
      </c>
      <c r="AP139" s="17">
        <v>0</v>
      </c>
      <c r="AQ139" s="17">
        <v>0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7">
        <v>1</v>
      </c>
      <c r="BC139" s="17">
        <v>1</v>
      </c>
      <c r="BD139" s="17">
        <v>0</v>
      </c>
      <c r="BE139" s="17"/>
      <c r="BF139" s="17"/>
      <c r="BG139" s="17"/>
      <c r="BH139" s="17"/>
      <c r="BI139" s="17"/>
      <c r="BJ139" s="42"/>
    </row>
    <row r="140" spans="1:62" x14ac:dyDescent="0.35">
      <c r="A140" s="4"/>
      <c r="B140" s="13" t="s">
        <v>85</v>
      </c>
      <c r="C140" s="14">
        <f t="shared" si="79"/>
        <v>471.95454545454544</v>
      </c>
      <c r="D140" s="14">
        <f t="shared" si="80"/>
        <v>503</v>
      </c>
      <c r="E140" s="14">
        <f t="shared" ref="E140:E146" si="118">MIN(M140:BJ140)</f>
        <v>0</v>
      </c>
      <c r="F140" s="14">
        <f t="shared" ref="F140:F146" si="119">MAX(M140:BJ140)</f>
        <v>1257</v>
      </c>
      <c r="G140" s="15">
        <f t="shared" si="81"/>
        <v>2</v>
      </c>
      <c r="H140" s="15">
        <f t="shared" si="82"/>
        <v>10</v>
      </c>
      <c r="I140" s="15">
        <f t="shared" si="83"/>
        <v>10</v>
      </c>
      <c r="J140" s="15">
        <f t="shared" si="84"/>
        <v>10</v>
      </c>
      <c r="K140" s="15">
        <f t="shared" ref="K140:K169" si="120">COUNTIF(BA140:BJ140,"&gt;0")</f>
        <v>4</v>
      </c>
      <c r="L140" s="16">
        <f t="shared" si="85"/>
        <v>0.81818181818181823</v>
      </c>
      <c r="M140" s="17">
        <v>0</v>
      </c>
      <c r="N140" s="17">
        <v>0</v>
      </c>
      <c r="O140" s="17">
        <v>0</v>
      </c>
      <c r="P140" s="17">
        <v>665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181</v>
      </c>
      <c r="W140" s="17">
        <v>59</v>
      </c>
      <c r="X140" s="17">
        <v>100</v>
      </c>
      <c r="Y140" s="17">
        <v>92</v>
      </c>
      <c r="Z140" s="17">
        <v>64</v>
      </c>
      <c r="AA140" s="17">
        <v>90</v>
      </c>
      <c r="AB140" s="17">
        <v>103</v>
      </c>
      <c r="AC140" s="17">
        <v>130</v>
      </c>
      <c r="AD140" s="17">
        <v>148</v>
      </c>
      <c r="AE140" s="17">
        <v>572</v>
      </c>
      <c r="AF140" s="17">
        <v>142</v>
      </c>
      <c r="AG140" s="17">
        <v>227</v>
      </c>
      <c r="AH140" s="17">
        <v>651</v>
      </c>
      <c r="AI140" s="17">
        <v>898</v>
      </c>
      <c r="AJ140" s="17">
        <v>582</v>
      </c>
      <c r="AK140" s="17">
        <v>488</v>
      </c>
      <c r="AL140" s="17">
        <v>769</v>
      </c>
      <c r="AM140" s="17">
        <v>694</v>
      </c>
      <c r="AN140" s="17">
        <v>849</v>
      </c>
      <c r="AO140" s="17">
        <v>889</v>
      </c>
      <c r="AP140" s="17">
        <v>849</v>
      </c>
      <c r="AQ140" s="17">
        <v>862</v>
      </c>
      <c r="AR140" s="17">
        <v>1013</v>
      </c>
      <c r="AS140" s="17">
        <v>1049</v>
      </c>
      <c r="AT140" s="17">
        <v>597</v>
      </c>
      <c r="AU140" s="17">
        <v>978</v>
      </c>
      <c r="AV140" s="17">
        <v>1211</v>
      </c>
      <c r="AW140" s="17">
        <v>1257</v>
      </c>
      <c r="AX140" s="17">
        <v>904</v>
      </c>
      <c r="AY140" s="17">
        <v>896</v>
      </c>
      <c r="AZ140" s="17">
        <v>464</v>
      </c>
      <c r="BA140" s="17">
        <v>518</v>
      </c>
      <c r="BB140" s="17">
        <v>621</v>
      </c>
      <c r="BC140" s="17">
        <v>700</v>
      </c>
      <c r="BD140" s="17">
        <v>454</v>
      </c>
      <c r="BE140" s="17"/>
      <c r="BF140" s="17"/>
      <c r="BG140" s="17"/>
      <c r="BH140" s="17"/>
      <c r="BI140" s="17"/>
      <c r="BJ140" s="42"/>
    </row>
    <row r="141" spans="1:62" x14ac:dyDescent="0.35">
      <c r="A141" s="4"/>
      <c r="B141" s="19" t="s">
        <v>103</v>
      </c>
      <c r="C141" s="20">
        <f t="shared" ref="C141:C146" si="121">IF(COUNT(M141:BJ141)&gt;0,AVERAGE(M141:BJ141),"")</f>
        <v>10.613636363636363</v>
      </c>
      <c r="D141" s="20">
        <f t="shared" ref="D141:D146" si="122">IF(COUNT(M141:BJ141)&gt;0,MEDIAN(M141:BJ141),"")</f>
        <v>6</v>
      </c>
      <c r="E141" s="20">
        <f t="shared" si="118"/>
        <v>0</v>
      </c>
      <c r="F141" s="20">
        <f t="shared" si="119"/>
        <v>68</v>
      </c>
      <c r="G141" s="21">
        <f t="shared" ref="G141:G146" si="123">COUNTIF(M141:V141,"&gt;0")</f>
        <v>10</v>
      </c>
      <c r="H141" s="21">
        <f t="shared" ref="H141:H146" si="124">COUNTIF(W141:AF141,"&gt;0")</f>
        <v>10</v>
      </c>
      <c r="I141" s="21">
        <f t="shared" ref="I141:I146" si="125">COUNTIF(AG141:AP141,"&gt;0")</f>
        <v>10</v>
      </c>
      <c r="J141" s="21">
        <f t="shared" ref="J141:J146" si="126">COUNTIF(AQ141:AZ141,"&gt;0")</f>
        <v>10</v>
      </c>
      <c r="K141" s="21">
        <f t="shared" si="120"/>
        <v>3</v>
      </c>
      <c r="L141" s="22">
        <f t="shared" ref="L141:L146" si="127">COUNTIF(M141:BJ141,"&gt;0")/COUNTA(M141:BJ141)</f>
        <v>0.97727272727272729</v>
      </c>
      <c r="M141" s="24">
        <v>17</v>
      </c>
      <c r="N141" s="24">
        <v>6</v>
      </c>
      <c r="O141" s="24">
        <v>2</v>
      </c>
      <c r="P141" s="24">
        <v>5</v>
      </c>
      <c r="Q141" s="24">
        <v>12</v>
      </c>
      <c r="R141" s="24">
        <v>3</v>
      </c>
      <c r="S141" s="24">
        <v>5</v>
      </c>
      <c r="T141" s="24">
        <v>3</v>
      </c>
      <c r="U141" s="24">
        <v>23</v>
      </c>
      <c r="V141" s="24">
        <v>14</v>
      </c>
      <c r="W141" s="24">
        <v>12</v>
      </c>
      <c r="X141" s="24">
        <v>24</v>
      </c>
      <c r="Y141" s="24">
        <v>21</v>
      </c>
      <c r="Z141" s="24">
        <v>7</v>
      </c>
      <c r="AA141" s="24">
        <v>25</v>
      </c>
      <c r="AB141" s="24">
        <v>21</v>
      </c>
      <c r="AC141" s="24">
        <v>12</v>
      </c>
      <c r="AD141" s="24">
        <v>2</v>
      </c>
      <c r="AE141" s="24">
        <v>5</v>
      </c>
      <c r="AF141" s="24">
        <v>16</v>
      </c>
      <c r="AG141" s="24">
        <v>3</v>
      </c>
      <c r="AH141" s="24">
        <v>9</v>
      </c>
      <c r="AI141" s="24">
        <v>4</v>
      </c>
      <c r="AJ141" s="24">
        <v>17</v>
      </c>
      <c r="AK141" s="24">
        <v>1</v>
      </c>
      <c r="AL141" s="24">
        <v>5</v>
      </c>
      <c r="AM141" s="24">
        <v>4</v>
      </c>
      <c r="AN141" s="24">
        <v>6</v>
      </c>
      <c r="AO141" s="24">
        <v>4</v>
      </c>
      <c r="AP141" s="24">
        <v>15</v>
      </c>
      <c r="AQ141" s="24">
        <v>5</v>
      </c>
      <c r="AR141" s="24">
        <v>28</v>
      </c>
      <c r="AS141" s="24">
        <v>14</v>
      </c>
      <c r="AT141" s="24">
        <v>5</v>
      </c>
      <c r="AU141" s="24">
        <v>7</v>
      </c>
      <c r="AV141" s="24">
        <v>68</v>
      </c>
      <c r="AW141" s="24">
        <v>4</v>
      </c>
      <c r="AX141" s="24">
        <v>2</v>
      </c>
      <c r="AY141" s="24">
        <v>3</v>
      </c>
      <c r="AZ141" s="24">
        <v>12</v>
      </c>
      <c r="BA141" s="24">
        <v>1</v>
      </c>
      <c r="BB141" s="24">
        <v>3</v>
      </c>
      <c r="BC141" s="24">
        <v>0</v>
      </c>
      <c r="BD141" s="24">
        <v>12</v>
      </c>
      <c r="BE141" s="24"/>
      <c r="BF141" s="24"/>
      <c r="BG141" s="24"/>
      <c r="BH141" s="24"/>
      <c r="BI141" s="24"/>
      <c r="BJ141" s="43"/>
    </row>
    <row r="142" spans="1:62" x14ac:dyDescent="0.35">
      <c r="A142" s="4"/>
      <c r="B142" s="19" t="s">
        <v>102</v>
      </c>
      <c r="C142" s="20">
        <f t="shared" si="121"/>
        <v>569.72727272727275</v>
      </c>
      <c r="D142" s="20">
        <f t="shared" si="122"/>
        <v>584</v>
      </c>
      <c r="E142" s="20">
        <f t="shared" si="118"/>
        <v>0</v>
      </c>
      <c r="F142" s="20">
        <f t="shared" si="119"/>
        <v>1187</v>
      </c>
      <c r="G142" s="21">
        <f t="shared" si="123"/>
        <v>9</v>
      </c>
      <c r="H142" s="21">
        <f t="shared" si="124"/>
        <v>10</v>
      </c>
      <c r="I142" s="21">
        <f t="shared" si="125"/>
        <v>10</v>
      </c>
      <c r="J142" s="21">
        <f t="shared" si="126"/>
        <v>10</v>
      </c>
      <c r="K142" s="21">
        <f t="shared" si="120"/>
        <v>4</v>
      </c>
      <c r="L142" s="22">
        <f t="shared" si="127"/>
        <v>0.97727272727272729</v>
      </c>
      <c r="M142" s="24">
        <v>1187</v>
      </c>
      <c r="N142" s="24">
        <v>801</v>
      </c>
      <c r="O142" s="24">
        <v>824</v>
      </c>
      <c r="P142" s="24">
        <v>0</v>
      </c>
      <c r="Q142" s="24">
        <v>565</v>
      </c>
      <c r="R142" s="24">
        <v>927</v>
      </c>
      <c r="S142" s="24">
        <v>423</v>
      </c>
      <c r="T142" s="24">
        <v>867</v>
      </c>
      <c r="U142" s="24">
        <v>657</v>
      </c>
      <c r="V142" s="24">
        <v>376</v>
      </c>
      <c r="W142" s="24">
        <v>598</v>
      </c>
      <c r="X142" s="24">
        <v>601</v>
      </c>
      <c r="Y142" s="24">
        <v>658</v>
      </c>
      <c r="Z142" s="24">
        <v>357</v>
      </c>
      <c r="AA142" s="24">
        <v>285</v>
      </c>
      <c r="AB142" s="24">
        <v>576</v>
      </c>
      <c r="AC142" s="24">
        <v>269</v>
      </c>
      <c r="AD142" s="24">
        <v>468</v>
      </c>
      <c r="AE142" s="24">
        <v>70</v>
      </c>
      <c r="AF142" s="24">
        <v>532</v>
      </c>
      <c r="AG142" s="24">
        <v>496</v>
      </c>
      <c r="AH142" s="24">
        <v>524</v>
      </c>
      <c r="AI142" s="24">
        <v>722</v>
      </c>
      <c r="AJ142" s="24">
        <v>565</v>
      </c>
      <c r="AK142" s="24">
        <v>487</v>
      </c>
      <c r="AL142" s="24">
        <v>764</v>
      </c>
      <c r="AM142" s="24">
        <v>690</v>
      </c>
      <c r="AN142" s="24">
        <v>843</v>
      </c>
      <c r="AO142" s="24">
        <v>885</v>
      </c>
      <c r="AP142" s="24">
        <v>834</v>
      </c>
      <c r="AQ142" s="24">
        <v>857</v>
      </c>
      <c r="AR142" s="24">
        <v>985</v>
      </c>
      <c r="AS142" s="24">
        <v>1035</v>
      </c>
      <c r="AT142" s="24">
        <v>592</v>
      </c>
      <c r="AU142" s="24">
        <v>971</v>
      </c>
      <c r="AV142" s="24">
        <v>671</v>
      </c>
      <c r="AW142" s="24">
        <v>763</v>
      </c>
      <c r="AX142" s="24">
        <v>311</v>
      </c>
      <c r="AY142" s="24">
        <v>408</v>
      </c>
      <c r="AZ142" s="24">
        <v>109</v>
      </c>
      <c r="BA142" s="24">
        <v>111</v>
      </c>
      <c r="BB142" s="24">
        <v>86</v>
      </c>
      <c r="BC142" s="24">
        <v>176</v>
      </c>
      <c r="BD142" s="24">
        <v>142</v>
      </c>
      <c r="BE142" s="24"/>
      <c r="BF142" s="24"/>
      <c r="BG142" s="24"/>
      <c r="BH142" s="24"/>
      <c r="BI142" s="24"/>
      <c r="BJ142" s="43"/>
    </row>
    <row r="143" spans="1:62" x14ac:dyDescent="0.35">
      <c r="A143" s="4"/>
      <c r="B143" s="13" t="s">
        <v>84</v>
      </c>
      <c r="C143" s="14">
        <f t="shared" si="121"/>
        <v>12.613636363636363</v>
      </c>
      <c r="D143" s="14">
        <f t="shared" si="122"/>
        <v>5.5</v>
      </c>
      <c r="E143" s="14">
        <f t="shared" si="118"/>
        <v>0</v>
      </c>
      <c r="F143" s="14">
        <f t="shared" si="119"/>
        <v>99</v>
      </c>
      <c r="G143" s="15">
        <f t="shared" si="123"/>
        <v>10</v>
      </c>
      <c r="H143" s="15">
        <f t="shared" si="124"/>
        <v>8</v>
      </c>
      <c r="I143" s="15">
        <f t="shared" si="125"/>
        <v>9</v>
      </c>
      <c r="J143" s="15">
        <f t="shared" si="126"/>
        <v>9</v>
      </c>
      <c r="K143" s="15">
        <f t="shared" si="120"/>
        <v>3</v>
      </c>
      <c r="L143" s="16">
        <f t="shared" si="127"/>
        <v>0.88636363636363635</v>
      </c>
      <c r="M143" s="17">
        <v>13</v>
      </c>
      <c r="N143" s="17">
        <v>24</v>
      </c>
      <c r="O143" s="17">
        <v>7</v>
      </c>
      <c r="P143" s="17">
        <v>3</v>
      </c>
      <c r="Q143" s="17">
        <v>15</v>
      </c>
      <c r="R143" s="17">
        <v>9</v>
      </c>
      <c r="S143" s="17">
        <v>3</v>
      </c>
      <c r="T143" s="17">
        <v>99</v>
      </c>
      <c r="U143" s="17">
        <v>58</v>
      </c>
      <c r="V143" s="17">
        <v>13</v>
      </c>
      <c r="W143" s="17">
        <v>21</v>
      </c>
      <c r="X143" s="17">
        <v>23</v>
      </c>
      <c r="Y143" s="17">
        <v>28</v>
      </c>
      <c r="Z143" s="17">
        <v>20</v>
      </c>
      <c r="AA143" s="17">
        <v>15</v>
      </c>
      <c r="AB143" s="17">
        <v>9</v>
      </c>
      <c r="AC143" s="17">
        <v>0</v>
      </c>
      <c r="AD143" s="17">
        <v>0</v>
      </c>
      <c r="AE143" s="17">
        <v>3</v>
      </c>
      <c r="AF143" s="17">
        <v>24</v>
      </c>
      <c r="AG143" s="17">
        <v>10</v>
      </c>
      <c r="AH143" s="17">
        <v>4</v>
      </c>
      <c r="AI143" s="17">
        <v>67</v>
      </c>
      <c r="AJ143" s="17">
        <v>3</v>
      </c>
      <c r="AK143" s="17">
        <v>0</v>
      </c>
      <c r="AL143" s="17">
        <v>1</v>
      </c>
      <c r="AM143" s="17">
        <v>2</v>
      </c>
      <c r="AN143" s="17">
        <v>5</v>
      </c>
      <c r="AO143" s="17">
        <v>3</v>
      </c>
      <c r="AP143" s="17">
        <v>3</v>
      </c>
      <c r="AQ143" s="17">
        <v>6</v>
      </c>
      <c r="AR143" s="17">
        <v>2</v>
      </c>
      <c r="AS143" s="17">
        <v>3</v>
      </c>
      <c r="AT143" s="17">
        <v>22</v>
      </c>
      <c r="AU143" s="17">
        <v>7</v>
      </c>
      <c r="AV143" s="17">
        <v>4</v>
      </c>
      <c r="AW143" s="17">
        <v>2</v>
      </c>
      <c r="AX143" s="17">
        <v>1</v>
      </c>
      <c r="AY143" s="17">
        <v>13</v>
      </c>
      <c r="AZ143" s="17">
        <v>0</v>
      </c>
      <c r="BA143" s="17">
        <v>1</v>
      </c>
      <c r="BB143" s="17">
        <v>0</v>
      </c>
      <c r="BC143" s="17">
        <v>3</v>
      </c>
      <c r="BD143" s="17">
        <v>6</v>
      </c>
      <c r="BE143" s="17"/>
      <c r="BF143" s="17"/>
      <c r="BG143" s="17"/>
      <c r="BH143" s="17"/>
      <c r="BI143" s="17"/>
      <c r="BJ143" s="42"/>
    </row>
    <row r="144" spans="1:62" x14ac:dyDescent="0.35">
      <c r="A144" s="4"/>
      <c r="B144" s="13" t="s">
        <v>116</v>
      </c>
      <c r="C144" s="14">
        <f t="shared" si="121"/>
        <v>4.5454545454545456E-2</v>
      </c>
      <c r="D144" s="14">
        <f t="shared" si="122"/>
        <v>0</v>
      </c>
      <c r="E144" s="14">
        <f t="shared" si="118"/>
        <v>0</v>
      </c>
      <c r="F144" s="14">
        <f t="shared" si="119"/>
        <v>1</v>
      </c>
      <c r="G144" s="15">
        <f t="shared" si="123"/>
        <v>0</v>
      </c>
      <c r="H144" s="15">
        <f t="shared" si="124"/>
        <v>1</v>
      </c>
      <c r="I144" s="15">
        <f t="shared" si="125"/>
        <v>0</v>
      </c>
      <c r="J144" s="15">
        <f t="shared" si="126"/>
        <v>1</v>
      </c>
      <c r="K144" s="15">
        <f t="shared" si="120"/>
        <v>0</v>
      </c>
      <c r="L144" s="16">
        <f t="shared" si="127"/>
        <v>4.5454545454545456E-2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1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</v>
      </c>
      <c r="AN144" s="17">
        <v>0</v>
      </c>
      <c r="AO144" s="17">
        <v>0</v>
      </c>
      <c r="AP144" s="17">
        <v>0</v>
      </c>
      <c r="AQ144" s="17">
        <v>1</v>
      </c>
      <c r="AR144" s="17">
        <v>0</v>
      </c>
      <c r="AS144" s="17">
        <v>0</v>
      </c>
      <c r="AT144" s="17">
        <v>0</v>
      </c>
      <c r="AU144" s="17">
        <v>0</v>
      </c>
      <c r="AV144" s="17">
        <v>0</v>
      </c>
      <c r="AW144" s="17">
        <v>0</v>
      </c>
      <c r="AX144" s="17">
        <v>0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17">
        <v>0</v>
      </c>
      <c r="BE144" s="17"/>
      <c r="BF144" s="17"/>
      <c r="BG144" s="17"/>
      <c r="BH144" s="17"/>
      <c r="BI144" s="17"/>
      <c r="BJ144" s="42"/>
    </row>
    <row r="145" spans="1:62" x14ac:dyDescent="0.35">
      <c r="A145" s="4"/>
      <c r="B145" s="13" t="s">
        <v>147</v>
      </c>
      <c r="C145" s="14">
        <f t="shared" si="121"/>
        <v>9.0909090909090912E-2</v>
      </c>
      <c r="D145" s="14">
        <f t="shared" si="122"/>
        <v>0</v>
      </c>
      <c r="E145" s="14">
        <f t="shared" si="118"/>
        <v>0</v>
      </c>
      <c r="F145" s="14">
        <f t="shared" si="119"/>
        <v>2</v>
      </c>
      <c r="G145" s="15">
        <f t="shared" si="123"/>
        <v>2</v>
      </c>
      <c r="H145" s="15">
        <f t="shared" si="124"/>
        <v>0</v>
      </c>
      <c r="I145" s="15">
        <f t="shared" si="125"/>
        <v>0</v>
      </c>
      <c r="J145" s="15">
        <f t="shared" si="126"/>
        <v>1</v>
      </c>
      <c r="K145" s="15">
        <f t="shared" si="120"/>
        <v>0</v>
      </c>
      <c r="L145" s="16">
        <f t="shared" si="127"/>
        <v>6.8181818181818177E-2</v>
      </c>
      <c r="M145" s="17">
        <v>0</v>
      </c>
      <c r="N145" s="17">
        <v>0</v>
      </c>
      <c r="O145" s="17">
        <v>1</v>
      </c>
      <c r="P145" s="17">
        <v>0</v>
      </c>
      <c r="Q145" s="17">
        <v>0</v>
      </c>
      <c r="R145" s="17">
        <v>0</v>
      </c>
      <c r="S145" s="17">
        <v>2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0</v>
      </c>
      <c r="AN145" s="17">
        <v>0</v>
      </c>
      <c r="AO145" s="17">
        <v>0</v>
      </c>
      <c r="AP145" s="17">
        <v>0</v>
      </c>
      <c r="AQ145" s="17">
        <v>0</v>
      </c>
      <c r="AR145" s="17">
        <v>0</v>
      </c>
      <c r="AS145" s="17">
        <v>0</v>
      </c>
      <c r="AT145" s="17">
        <v>0</v>
      </c>
      <c r="AU145" s="17">
        <v>0</v>
      </c>
      <c r="AV145" s="17">
        <v>0</v>
      </c>
      <c r="AW145" s="17">
        <v>0</v>
      </c>
      <c r="AX145" s="17">
        <v>1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17">
        <v>0</v>
      </c>
      <c r="BE145" s="17"/>
      <c r="BF145" s="17"/>
      <c r="BG145" s="17"/>
      <c r="BH145" s="17"/>
      <c r="BI145" s="17"/>
      <c r="BJ145" s="42"/>
    </row>
    <row r="146" spans="1:62" x14ac:dyDescent="0.35">
      <c r="A146" s="4"/>
      <c r="B146" s="13" t="s">
        <v>142</v>
      </c>
      <c r="C146" s="14">
        <f t="shared" si="121"/>
        <v>4.5454545454545456E-2</v>
      </c>
      <c r="D146" s="14">
        <f t="shared" si="122"/>
        <v>0</v>
      </c>
      <c r="E146" s="14">
        <f t="shared" si="118"/>
        <v>0</v>
      </c>
      <c r="F146" s="14">
        <f t="shared" si="119"/>
        <v>1</v>
      </c>
      <c r="G146" s="15">
        <f t="shared" si="123"/>
        <v>0</v>
      </c>
      <c r="H146" s="15">
        <f t="shared" si="124"/>
        <v>0</v>
      </c>
      <c r="I146" s="15">
        <f t="shared" si="125"/>
        <v>1</v>
      </c>
      <c r="J146" s="15">
        <f t="shared" si="126"/>
        <v>0</v>
      </c>
      <c r="K146" s="15">
        <f t="shared" si="120"/>
        <v>1</v>
      </c>
      <c r="L146" s="16">
        <f t="shared" si="127"/>
        <v>4.5454545454545456E-2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1</v>
      </c>
      <c r="AI146" s="17">
        <v>0</v>
      </c>
      <c r="AJ146" s="17">
        <v>0</v>
      </c>
      <c r="AK146" s="17">
        <v>0</v>
      </c>
      <c r="AL146" s="17">
        <v>0</v>
      </c>
      <c r="AM146" s="17">
        <v>0</v>
      </c>
      <c r="AN146" s="17">
        <v>0</v>
      </c>
      <c r="AO146" s="17">
        <v>0</v>
      </c>
      <c r="AP146" s="17">
        <v>0</v>
      </c>
      <c r="AQ146" s="17">
        <v>0</v>
      </c>
      <c r="AR146" s="17">
        <v>0</v>
      </c>
      <c r="AS146" s="17">
        <v>0</v>
      </c>
      <c r="AT146" s="17">
        <v>0</v>
      </c>
      <c r="AU146" s="17">
        <v>0</v>
      </c>
      <c r="AV146" s="17">
        <v>0</v>
      </c>
      <c r="AW146" s="17">
        <v>0</v>
      </c>
      <c r="AX146" s="17">
        <v>0</v>
      </c>
      <c r="AY146" s="17">
        <v>0</v>
      </c>
      <c r="AZ146" s="17">
        <v>0</v>
      </c>
      <c r="BA146" s="17">
        <v>0</v>
      </c>
      <c r="BB146" s="17">
        <v>0</v>
      </c>
      <c r="BC146" s="17">
        <v>1</v>
      </c>
      <c r="BD146" s="17">
        <v>0</v>
      </c>
      <c r="BE146" s="17"/>
      <c r="BF146" s="17"/>
      <c r="BG146" s="17"/>
      <c r="BH146" s="17"/>
      <c r="BI146" s="17"/>
      <c r="BJ146" s="42"/>
    </row>
    <row r="147" spans="1:62" x14ac:dyDescent="0.35">
      <c r="A147" s="4"/>
      <c r="B147" s="13" t="s">
        <v>83</v>
      </c>
      <c r="C147" s="14">
        <f t="shared" ref="C147:C169" si="128">IF(COUNT(M147:BJ147)&gt;0,AVERAGE(M147:BJ147),"")</f>
        <v>151.20454545454547</v>
      </c>
      <c r="D147" s="14">
        <f t="shared" ref="D147:D169" si="129">IF(COUNT(M147:BJ147)&gt;0,MEDIAN(M147:BJ147),"")</f>
        <v>142</v>
      </c>
      <c r="E147" s="14">
        <f t="shared" si="116"/>
        <v>45</v>
      </c>
      <c r="F147" s="14">
        <f t="shared" si="117"/>
        <v>302</v>
      </c>
      <c r="G147" s="15">
        <f t="shared" ref="G147:G169" si="130">COUNTIF(M147:V147,"&gt;0")</f>
        <v>10</v>
      </c>
      <c r="H147" s="15">
        <f t="shared" ref="H147:H169" si="131">COUNTIF(W147:AF147,"&gt;0")</f>
        <v>10</v>
      </c>
      <c r="I147" s="15">
        <f t="shared" ref="I147:I169" si="132">COUNTIF(AG147:AP147,"&gt;0")</f>
        <v>10</v>
      </c>
      <c r="J147" s="15">
        <f t="shared" ref="J147:J169" si="133">COUNTIF(AQ147:AZ147,"&gt;0")</f>
        <v>10</v>
      </c>
      <c r="K147" s="15">
        <f t="shared" si="120"/>
        <v>4</v>
      </c>
      <c r="L147" s="16">
        <f t="shared" ref="L147:L169" si="134">COUNTIF(M147:BJ147,"&gt;0")/COUNTA(M147:BJ147)</f>
        <v>1</v>
      </c>
      <c r="M147" s="17">
        <v>81</v>
      </c>
      <c r="N147" s="17">
        <v>118</v>
      </c>
      <c r="O147" s="17">
        <v>117</v>
      </c>
      <c r="P147" s="17">
        <v>182</v>
      </c>
      <c r="Q147" s="17">
        <v>145</v>
      </c>
      <c r="R147" s="17">
        <v>122</v>
      </c>
      <c r="S147" s="17">
        <v>76</v>
      </c>
      <c r="T147" s="17">
        <v>55</v>
      </c>
      <c r="U147" s="17">
        <v>90</v>
      </c>
      <c r="V147" s="17">
        <v>89</v>
      </c>
      <c r="W147" s="17">
        <v>140</v>
      </c>
      <c r="X147" s="17">
        <v>189</v>
      </c>
      <c r="Y147" s="17">
        <v>112</v>
      </c>
      <c r="Z147" s="17">
        <v>45</v>
      </c>
      <c r="AA147" s="17">
        <v>78</v>
      </c>
      <c r="AB147" s="17">
        <v>93</v>
      </c>
      <c r="AC147" s="17">
        <v>109</v>
      </c>
      <c r="AD147" s="17">
        <v>132</v>
      </c>
      <c r="AE147" s="17">
        <v>143</v>
      </c>
      <c r="AF147" s="17">
        <v>233</v>
      </c>
      <c r="AG147" s="17">
        <v>232</v>
      </c>
      <c r="AH147" s="17">
        <v>236</v>
      </c>
      <c r="AI147" s="17">
        <v>193</v>
      </c>
      <c r="AJ147" s="17">
        <v>257</v>
      </c>
      <c r="AK147" s="17">
        <v>146</v>
      </c>
      <c r="AL147" s="17">
        <v>172</v>
      </c>
      <c r="AM147" s="17">
        <v>302</v>
      </c>
      <c r="AN147" s="17">
        <v>200</v>
      </c>
      <c r="AO147" s="17">
        <v>87</v>
      </c>
      <c r="AP147" s="17">
        <v>103</v>
      </c>
      <c r="AQ147" s="17">
        <v>141</v>
      </c>
      <c r="AR147" s="17">
        <v>151</v>
      </c>
      <c r="AS147" s="17">
        <v>242</v>
      </c>
      <c r="AT147" s="17">
        <v>176</v>
      </c>
      <c r="AU147" s="17">
        <v>209</v>
      </c>
      <c r="AV147" s="17">
        <v>177</v>
      </c>
      <c r="AW147" s="17">
        <v>140</v>
      </c>
      <c r="AX147" s="17">
        <v>218</v>
      </c>
      <c r="AY147" s="17">
        <v>187</v>
      </c>
      <c r="AZ147" s="17">
        <v>121</v>
      </c>
      <c r="BA147" s="17">
        <v>201</v>
      </c>
      <c r="BB147" s="17">
        <v>161</v>
      </c>
      <c r="BC147" s="17">
        <v>120</v>
      </c>
      <c r="BD147" s="17">
        <v>132</v>
      </c>
      <c r="BE147" s="17"/>
      <c r="BF147" s="17"/>
      <c r="BG147" s="17"/>
      <c r="BH147" s="17"/>
      <c r="BI147" s="17"/>
      <c r="BJ147" s="42"/>
    </row>
    <row r="148" spans="1:62" x14ac:dyDescent="0.35">
      <c r="A148" s="4"/>
      <c r="B148" s="13" t="s">
        <v>163</v>
      </c>
      <c r="C148" s="14">
        <f t="shared" si="128"/>
        <v>2.2727272727272728E-2</v>
      </c>
      <c r="D148" s="14">
        <f t="shared" si="129"/>
        <v>0</v>
      </c>
      <c r="E148" s="14">
        <f t="shared" si="116"/>
        <v>0</v>
      </c>
      <c r="F148" s="14">
        <f t="shared" si="117"/>
        <v>1</v>
      </c>
      <c r="G148" s="15">
        <f t="shared" si="130"/>
        <v>0</v>
      </c>
      <c r="H148" s="15">
        <f t="shared" si="131"/>
        <v>1</v>
      </c>
      <c r="I148" s="15">
        <f t="shared" si="132"/>
        <v>0</v>
      </c>
      <c r="J148" s="15">
        <f t="shared" si="133"/>
        <v>0</v>
      </c>
      <c r="K148" s="15">
        <f t="shared" si="120"/>
        <v>0</v>
      </c>
      <c r="L148" s="16">
        <f t="shared" si="134"/>
        <v>2.2727272727272728E-2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1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0</v>
      </c>
      <c r="AN148" s="17">
        <v>0</v>
      </c>
      <c r="AO148" s="17">
        <v>0</v>
      </c>
      <c r="AP148" s="17">
        <v>0</v>
      </c>
      <c r="AQ148" s="17">
        <v>0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0</v>
      </c>
      <c r="AX148" s="17">
        <v>0</v>
      </c>
      <c r="AY148" s="17">
        <v>0</v>
      </c>
      <c r="AZ148" s="17">
        <v>0</v>
      </c>
      <c r="BA148" s="17">
        <v>0</v>
      </c>
      <c r="BB148" s="17">
        <v>0</v>
      </c>
      <c r="BC148" s="17">
        <v>0</v>
      </c>
      <c r="BD148" s="17">
        <v>0</v>
      </c>
      <c r="BE148" s="17"/>
      <c r="BF148" s="17"/>
      <c r="BG148" s="17"/>
      <c r="BH148" s="17"/>
      <c r="BI148" s="17"/>
      <c r="BJ148" s="42"/>
    </row>
    <row r="149" spans="1:62" x14ac:dyDescent="0.35">
      <c r="A149" s="4"/>
      <c r="B149" s="13" t="s">
        <v>173</v>
      </c>
      <c r="C149" s="14">
        <f t="shared" si="128"/>
        <v>2.2727272727272728E-2</v>
      </c>
      <c r="D149" s="14">
        <f t="shared" si="129"/>
        <v>0</v>
      </c>
      <c r="E149" s="14">
        <f t="shared" si="116"/>
        <v>0</v>
      </c>
      <c r="F149" s="14">
        <f t="shared" si="117"/>
        <v>1</v>
      </c>
      <c r="G149" s="15">
        <f t="shared" si="130"/>
        <v>1</v>
      </c>
      <c r="H149" s="15">
        <f t="shared" si="131"/>
        <v>0</v>
      </c>
      <c r="I149" s="15">
        <f t="shared" si="132"/>
        <v>0</v>
      </c>
      <c r="J149" s="15">
        <f t="shared" si="133"/>
        <v>0</v>
      </c>
      <c r="K149" s="15">
        <f t="shared" si="120"/>
        <v>0</v>
      </c>
      <c r="L149" s="16">
        <f t="shared" si="134"/>
        <v>2.2727272727272728E-2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0</v>
      </c>
      <c r="AN149" s="17">
        <v>0</v>
      </c>
      <c r="AO149" s="17">
        <v>0</v>
      </c>
      <c r="AP149" s="17">
        <v>0</v>
      </c>
      <c r="AQ149" s="17">
        <v>0</v>
      </c>
      <c r="AR149" s="17">
        <v>0</v>
      </c>
      <c r="AS149" s="17">
        <v>0</v>
      </c>
      <c r="AT149" s="17">
        <v>0</v>
      </c>
      <c r="AU149" s="17">
        <v>0</v>
      </c>
      <c r="AV149" s="17">
        <v>0</v>
      </c>
      <c r="AW149" s="17">
        <v>0</v>
      </c>
      <c r="AX149" s="17">
        <v>0</v>
      </c>
      <c r="AY149" s="17">
        <v>0</v>
      </c>
      <c r="AZ149" s="17">
        <v>0</v>
      </c>
      <c r="BA149" s="17">
        <v>0</v>
      </c>
      <c r="BB149" s="17">
        <v>0</v>
      </c>
      <c r="BC149" s="17">
        <v>0</v>
      </c>
      <c r="BD149" s="17">
        <v>0</v>
      </c>
      <c r="BE149" s="17"/>
      <c r="BF149" s="17"/>
      <c r="BG149" s="17"/>
      <c r="BH149" s="17"/>
      <c r="BI149" s="17"/>
      <c r="BJ149" s="42"/>
    </row>
    <row r="150" spans="1:62" x14ac:dyDescent="0.35">
      <c r="A150" s="4"/>
      <c r="B150" s="13" t="s">
        <v>81</v>
      </c>
      <c r="C150" s="14">
        <f t="shared" ref="C150:C153" si="135">IF(COUNT(M150:BJ150)&gt;0,AVERAGE(M150:BJ150),"")</f>
        <v>2.3409090909090908</v>
      </c>
      <c r="D150" s="14">
        <f t="shared" ref="D150:D153" si="136">IF(COUNT(M150:BJ150)&gt;0,MEDIAN(M150:BJ150),"")</f>
        <v>1</v>
      </c>
      <c r="E150" s="14">
        <f t="shared" ref="E150:E153" si="137">MIN(M150:BJ150)</f>
        <v>0</v>
      </c>
      <c r="F150" s="14">
        <f t="shared" ref="F150:F153" si="138">MAX(M150:BJ150)</f>
        <v>22</v>
      </c>
      <c r="G150" s="15">
        <f t="shared" ref="G150:G153" si="139">COUNTIF(M150:V150,"&gt;0")</f>
        <v>6</v>
      </c>
      <c r="H150" s="15">
        <f t="shared" ref="H150:H153" si="140">COUNTIF(W150:AF150,"&gt;0")</f>
        <v>5</v>
      </c>
      <c r="I150" s="15">
        <f t="shared" ref="I150:I153" si="141">COUNTIF(AG150:AP150,"&gt;0")</f>
        <v>7</v>
      </c>
      <c r="J150" s="15">
        <f t="shared" ref="J150:J153" si="142">COUNTIF(AQ150:AZ150,"&gt;0")</f>
        <v>8</v>
      </c>
      <c r="K150" s="15">
        <f t="shared" si="120"/>
        <v>3</v>
      </c>
      <c r="L150" s="16">
        <f t="shared" ref="L150:L153" si="143">COUNTIF(M150:BJ150,"&gt;0")/COUNTA(M150:BJ150)</f>
        <v>0.65909090909090906</v>
      </c>
      <c r="M150" s="17">
        <v>3</v>
      </c>
      <c r="N150" s="17">
        <v>1</v>
      </c>
      <c r="O150" s="17">
        <v>0</v>
      </c>
      <c r="P150" s="17">
        <v>0</v>
      </c>
      <c r="Q150" s="17">
        <v>1</v>
      </c>
      <c r="R150" s="17">
        <v>2</v>
      </c>
      <c r="S150" s="17">
        <v>0</v>
      </c>
      <c r="T150" s="17">
        <v>0</v>
      </c>
      <c r="U150" s="17">
        <v>6</v>
      </c>
      <c r="V150" s="17">
        <v>4</v>
      </c>
      <c r="W150" s="17">
        <v>1</v>
      </c>
      <c r="X150" s="17">
        <v>0</v>
      </c>
      <c r="Y150" s="17">
        <v>1</v>
      </c>
      <c r="Z150" s="17">
        <v>0</v>
      </c>
      <c r="AA150" s="17">
        <v>0</v>
      </c>
      <c r="AB150" s="17">
        <v>3</v>
      </c>
      <c r="AC150" s="17">
        <v>1</v>
      </c>
      <c r="AD150" s="17">
        <v>0</v>
      </c>
      <c r="AE150" s="17">
        <v>0</v>
      </c>
      <c r="AF150" s="17">
        <v>2</v>
      </c>
      <c r="AG150" s="17">
        <v>0</v>
      </c>
      <c r="AH150" s="17">
        <v>1</v>
      </c>
      <c r="AI150" s="17">
        <v>10</v>
      </c>
      <c r="AJ150" s="17">
        <v>0</v>
      </c>
      <c r="AK150" s="17">
        <v>1</v>
      </c>
      <c r="AL150" s="17">
        <v>1</v>
      </c>
      <c r="AM150" s="17">
        <v>3</v>
      </c>
      <c r="AN150" s="17">
        <v>0</v>
      </c>
      <c r="AO150" s="17">
        <v>3</v>
      </c>
      <c r="AP150" s="17">
        <v>1</v>
      </c>
      <c r="AQ150" s="17">
        <v>2</v>
      </c>
      <c r="AR150" s="17">
        <v>2</v>
      </c>
      <c r="AS150" s="17">
        <v>2</v>
      </c>
      <c r="AT150" s="17">
        <v>1</v>
      </c>
      <c r="AU150" s="17">
        <v>2</v>
      </c>
      <c r="AV150" s="17">
        <v>2</v>
      </c>
      <c r="AW150" s="17">
        <v>0</v>
      </c>
      <c r="AX150" s="17">
        <v>2</v>
      </c>
      <c r="AY150" s="17">
        <v>7</v>
      </c>
      <c r="AZ150" s="17">
        <v>0</v>
      </c>
      <c r="BA150" s="17">
        <v>22</v>
      </c>
      <c r="BB150" s="17">
        <v>5</v>
      </c>
      <c r="BC150" s="17">
        <v>11</v>
      </c>
      <c r="BD150" s="17">
        <v>0</v>
      </c>
      <c r="BE150" s="17"/>
      <c r="BF150" s="17"/>
      <c r="BG150" s="17"/>
      <c r="BH150" s="17"/>
      <c r="BI150" s="17"/>
      <c r="BJ150" s="42"/>
    </row>
    <row r="151" spans="1:62" x14ac:dyDescent="0.35">
      <c r="A151" s="4"/>
      <c r="B151" s="13" t="s">
        <v>86</v>
      </c>
      <c r="C151" s="14">
        <f t="shared" si="135"/>
        <v>144.43181818181819</v>
      </c>
      <c r="D151" s="14">
        <f t="shared" si="136"/>
        <v>47</v>
      </c>
      <c r="E151" s="14">
        <f t="shared" si="137"/>
        <v>0</v>
      </c>
      <c r="F151" s="14">
        <f t="shared" si="138"/>
        <v>1433</v>
      </c>
      <c r="G151" s="15">
        <f t="shared" si="139"/>
        <v>9</v>
      </c>
      <c r="H151" s="15">
        <f t="shared" si="140"/>
        <v>10</v>
      </c>
      <c r="I151" s="15">
        <f t="shared" si="141"/>
        <v>8</v>
      </c>
      <c r="J151" s="15">
        <f t="shared" si="142"/>
        <v>10</v>
      </c>
      <c r="K151" s="15">
        <f t="shared" si="120"/>
        <v>4</v>
      </c>
      <c r="L151" s="16">
        <f t="shared" si="143"/>
        <v>0.93181818181818177</v>
      </c>
      <c r="M151" s="17">
        <v>38</v>
      </c>
      <c r="N151" s="17">
        <v>54</v>
      </c>
      <c r="O151" s="17">
        <v>16</v>
      </c>
      <c r="P151" s="17">
        <v>54</v>
      </c>
      <c r="Q151" s="17">
        <v>9</v>
      </c>
      <c r="R151" s="17">
        <v>15</v>
      </c>
      <c r="S151" s="17">
        <v>0</v>
      </c>
      <c r="T151" s="17">
        <v>18</v>
      </c>
      <c r="U151" s="17">
        <v>476</v>
      </c>
      <c r="V151" s="17">
        <v>28</v>
      </c>
      <c r="W151" s="17">
        <v>2</v>
      </c>
      <c r="X151" s="17">
        <v>67</v>
      </c>
      <c r="Y151" s="17">
        <v>91</v>
      </c>
      <c r="Z151" s="17">
        <v>1</v>
      </c>
      <c r="AA151" s="17">
        <v>50</v>
      </c>
      <c r="AB151" s="17">
        <v>212</v>
      </c>
      <c r="AC151" s="17">
        <v>48</v>
      </c>
      <c r="AD151" s="17">
        <v>42</v>
      </c>
      <c r="AE151" s="17">
        <v>86</v>
      </c>
      <c r="AF151" s="17">
        <v>312</v>
      </c>
      <c r="AG151" s="17">
        <v>149</v>
      </c>
      <c r="AH151" s="17">
        <v>0</v>
      </c>
      <c r="AI151" s="17">
        <v>204</v>
      </c>
      <c r="AJ151" s="17">
        <v>24</v>
      </c>
      <c r="AK151" s="17">
        <v>1433</v>
      </c>
      <c r="AL151" s="17">
        <v>46</v>
      </c>
      <c r="AM151" s="17">
        <v>452</v>
      </c>
      <c r="AN151" s="17">
        <v>28</v>
      </c>
      <c r="AO151" s="17">
        <v>75</v>
      </c>
      <c r="AP151" s="17">
        <v>0</v>
      </c>
      <c r="AQ151" s="17">
        <v>16</v>
      </c>
      <c r="AR151" s="17">
        <v>35</v>
      </c>
      <c r="AS151" s="17">
        <v>57</v>
      </c>
      <c r="AT151" s="17">
        <v>314</v>
      </c>
      <c r="AU151" s="17">
        <v>73</v>
      </c>
      <c r="AV151" s="17">
        <v>7</v>
      </c>
      <c r="AW151" s="17">
        <v>22</v>
      </c>
      <c r="AX151" s="17">
        <v>40</v>
      </c>
      <c r="AY151" s="17">
        <v>359</v>
      </c>
      <c r="AZ151" s="17">
        <v>9</v>
      </c>
      <c r="BA151" s="17">
        <v>42</v>
      </c>
      <c r="BB151" s="17">
        <v>989</v>
      </c>
      <c r="BC151" s="17">
        <v>203</v>
      </c>
      <c r="BD151" s="17">
        <v>159</v>
      </c>
      <c r="BE151" s="17"/>
      <c r="BF151" s="17"/>
      <c r="BG151" s="17"/>
      <c r="BH151" s="17"/>
      <c r="BI151" s="17"/>
      <c r="BJ151" s="42"/>
    </row>
    <row r="152" spans="1:62" x14ac:dyDescent="0.35">
      <c r="A152" s="4"/>
      <c r="B152" s="13" t="s">
        <v>183</v>
      </c>
      <c r="C152" s="14">
        <f t="shared" ref="C152" si="144">IF(COUNT(M152:BJ152)&gt;0,AVERAGE(M152:BJ152),"")</f>
        <v>2.2727272727272728E-2</v>
      </c>
      <c r="D152" s="14">
        <f t="shared" ref="D152" si="145">IF(COUNT(M152:BJ152)&gt;0,MEDIAN(M152:BJ152),"")</f>
        <v>0</v>
      </c>
      <c r="E152" s="14">
        <f t="shared" ref="E152" si="146">MIN(M152:BJ152)</f>
        <v>0</v>
      </c>
      <c r="F152" s="14">
        <f t="shared" ref="F152" si="147">MAX(M152:BJ152)</f>
        <v>1</v>
      </c>
      <c r="G152" s="15">
        <f t="shared" ref="G152" si="148">COUNTIF(M152:V152,"&gt;0")</f>
        <v>0</v>
      </c>
      <c r="H152" s="15">
        <f t="shared" ref="H152" si="149">COUNTIF(W152:AF152,"&gt;0")</f>
        <v>0</v>
      </c>
      <c r="I152" s="15">
        <f t="shared" ref="I152" si="150">COUNTIF(AG152:AP152,"&gt;0")</f>
        <v>0</v>
      </c>
      <c r="J152" s="15">
        <f t="shared" ref="J152" si="151">COUNTIF(AQ152:AZ152,"&gt;0")</f>
        <v>0</v>
      </c>
      <c r="K152" s="15">
        <f t="shared" ref="K152" si="152">COUNTIF(BA152:BJ152,"&gt;0")</f>
        <v>1</v>
      </c>
      <c r="L152" s="16">
        <f t="shared" ref="L152" si="153">COUNTIF(M152:BJ152,"&gt;0")/COUNTA(M152:BJ152)</f>
        <v>2.2727272727272728E-2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7">
        <v>0</v>
      </c>
      <c r="AP152" s="17">
        <v>0</v>
      </c>
      <c r="AQ152" s="17">
        <v>0</v>
      </c>
      <c r="AR152" s="17">
        <v>0</v>
      </c>
      <c r="AS152" s="17">
        <v>0</v>
      </c>
      <c r="AT152" s="17">
        <v>0</v>
      </c>
      <c r="AU152" s="17">
        <v>0</v>
      </c>
      <c r="AV152" s="17">
        <v>0</v>
      </c>
      <c r="AW152" s="17">
        <v>0</v>
      </c>
      <c r="AX152" s="17">
        <v>0</v>
      </c>
      <c r="AY152" s="17">
        <v>0</v>
      </c>
      <c r="AZ152" s="17">
        <v>0</v>
      </c>
      <c r="BA152" s="17">
        <v>0</v>
      </c>
      <c r="BB152" s="17">
        <v>0</v>
      </c>
      <c r="BC152" s="17">
        <v>1</v>
      </c>
      <c r="BD152" s="17">
        <v>0</v>
      </c>
      <c r="BE152" s="17"/>
      <c r="BF152" s="17"/>
      <c r="BG152" s="17"/>
      <c r="BH152" s="17"/>
      <c r="BI152" s="17"/>
      <c r="BJ152" s="42"/>
    </row>
    <row r="153" spans="1:62" x14ac:dyDescent="0.35">
      <c r="A153" s="4"/>
      <c r="B153" s="13" t="s">
        <v>128</v>
      </c>
      <c r="C153" s="14">
        <f t="shared" si="135"/>
        <v>0.39534883720930231</v>
      </c>
      <c r="D153" s="14">
        <f t="shared" si="136"/>
        <v>0</v>
      </c>
      <c r="E153" s="14">
        <f t="shared" si="137"/>
        <v>0</v>
      </c>
      <c r="F153" s="14">
        <f t="shared" si="138"/>
        <v>6</v>
      </c>
      <c r="G153" s="15">
        <f t="shared" si="139"/>
        <v>2</v>
      </c>
      <c r="H153" s="15">
        <f t="shared" si="140"/>
        <v>3</v>
      </c>
      <c r="I153" s="15">
        <f t="shared" si="141"/>
        <v>1</v>
      </c>
      <c r="J153" s="15">
        <f t="shared" si="142"/>
        <v>0</v>
      </c>
      <c r="K153" s="15">
        <f t="shared" si="120"/>
        <v>0</v>
      </c>
      <c r="L153" s="16">
        <f t="shared" si="143"/>
        <v>0.13636363636363635</v>
      </c>
      <c r="M153" s="17">
        <v>0</v>
      </c>
      <c r="N153" s="17">
        <v>0</v>
      </c>
      <c r="O153" s="17">
        <v>0</v>
      </c>
      <c r="P153" s="17">
        <v>0</v>
      </c>
      <c r="Q153" s="17">
        <v>2</v>
      </c>
      <c r="R153" s="17">
        <v>0</v>
      </c>
      <c r="S153" s="17">
        <v>0</v>
      </c>
      <c r="T153" s="17">
        <v>6</v>
      </c>
      <c r="U153" s="17" t="s">
        <v>154</v>
      </c>
      <c r="V153" s="17">
        <v>0</v>
      </c>
      <c r="W153" s="17">
        <v>0</v>
      </c>
      <c r="X153" s="17">
        <v>5</v>
      </c>
      <c r="Y153" s="17">
        <v>1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1</v>
      </c>
      <c r="AF153" s="17">
        <v>0</v>
      </c>
      <c r="AG153" s="17">
        <v>2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0</v>
      </c>
      <c r="AN153" s="17">
        <v>0</v>
      </c>
      <c r="AO153" s="17">
        <v>0</v>
      </c>
      <c r="AP153" s="17">
        <v>0</v>
      </c>
      <c r="AQ153" s="17">
        <v>0</v>
      </c>
      <c r="AR153" s="17">
        <v>0</v>
      </c>
      <c r="AS153" s="17">
        <v>0</v>
      </c>
      <c r="AT153" s="17">
        <v>0</v>
      </c>
      <c r="AU153" s="17">
        <v>0</v>
      </c>
      <c r="AV153" s="17">
        <v>0</v>
      </c>
      <c r="AW153" s="17">
        <v>0</v>
      </c>
      <c r="AX153" s="17">
        <v>0</v>
      </c>
      <c r="AY153" s="17">
        <v>0</v>
      </c>
      <c r="AZ153" s="17">
        <v>0</v>
      </c>
      <c r="BA153" s="17">
        <v>0</v>
      </c>
      <c r="BB153" s="17">
        <v>0</v>
      </c>
      <c r="BC153" s="17">
        <v>0</v>
      </c>
      <c r="BD153" s="17">
        <v>0</v>
      </c>
      <c r="BE153" s="17"/>
      <c r="BF153" s="17"/>
      <c r="BG153" s="17"/>
      <c r="BH153" s="17"/>
      <c r="BI153" s="17"/>
      <c r="BJ153" s="42"/>
    </row>
    <row r="154" spans="1:62" x14ac:dyDescent="0.35">
      <c r="A154" s="4"/>
      <c r="B154" s="13" t="s">
        <v>164</v>
      </c>
      <c r="C154" s="14">
        <f t="shared" ref="C154" si="154">IF(COUNT(M154:BJ154)&gt;0,AVERAGE(M154:BJ154),"")</f>
        <v>2.3255813953488372E-2</v>
      </c>
      <c r="D154" s="14">
        <f t="shared" ref="D154" si="155">IF(COUNT(M154:BJ154)&gt;0,MEDIAN(M154:BJ154),"")</f>
        <v>0</v>
      </c>
      <c r="E154" s="14">
        <f t="shared" ref="E154" si="156">MIN(M154:BJ154)</f>
        <v>0</v>
      </c>
      <c r="F154" s="14">
        <f t="shared" ref="F154" si="157">MAX(M154:BJ154)</f>
        <v>1</v>
      </c>
      <c r="G154" s="15">
        <f t="shared" ref="G154" si="158">COUNTIF(M154:V154,"&gt;0")</f>
        <v>0</v>
      </c>
      <c r="H154" s="15">
        <f t="shared" ref="H154" si="159">COUNTIF(W154:AF154,"&gt;0")</f>
        <v>0</v>
      </c>
      <c r="I154" s="15">
        <f t="shared" ref="I154" si="160">COUNTIF(AG154:AP154,"&gt;0")</f>
        <v>0</v>
      </c>
      <c r="J154" s="15">
        <f t="shared" ref="J154" si="161">COUNTIF(AQ154:AZ154,"&gt;0")</f>
        <v>0</v>
      </c>
      <c r="K154" s="15">
        <f t="shared" si="120"/>
        <v>1</v>
      </c>
      <c r="L154" s="16">
        <f t="shared" ref="L154" si="162">COUNTIF(M154:BJ154,"&gt;0")/COUNTA(M154:BJ154)</f>
        <v>2.2727272727272728E-2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 t="s">
        <v>154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  <c r="AR154" s="17">
        <v>0</v>
      </c>
      <c r="AS154" s="17">
        <v>0</v>
      </c>
      <c r="AT154" s="17">
        <v>0</v>
      </c>
      <c r="AU154" s="17">
        <v>0</v>
      </c>
      <c r="AV154" s="17">
        <v>0</v>
      </c>
      <c r="AW154" s="17">
        <v>0</v>
      </c>
      <c r="AX154" s="17">
        <v>0</v>
      </c>
      <c r="AY154" s="17">
        <v>0</v>
      </c>
      <c r="AZ154" s="17">
        <v>0</v>
      </c>
      <c r="BA154" s="17">
        <v>0</v>
      </c>
      <c r="BB154" s="17">
        <v>1</v>
      </c>
      <c r="BC154" s="17">
        <v>0</v>
      </c>
      <c r="BD154" s="17">
        <v>0</v>
      </c>
      <c r="BE154" s="17"/>
      <c r="BF154" s="17"/>
      <c r="BG154" s="17"/>
      <c r="BH154" s="17"/>
      <c r="BI154" s="17"/>
      <c r="BJ154" s="42"/>
    </row>
    <row r="155" spans="1:62" x14ac:dyDescent="0.35">
      <c r="A155" s="4"/>
      <c r="B155" s="13" t="s">
        <v>148</v>
      </c>
      <c r="C155" s="14">
        <f t="shared" si="128"/>
        <v>2.2727272727272728E-2</v>
      </c>
      <c r="D155" s="14">
        <f t="shared" si="129"/>
        <v>0</v>
      </c>
      <c r="E155" s="14">
        <f t="shared" si="116"/>
        <v>0</v>
      </c>
      <c r="F155" s="14">
        <f t="shared" si="117"/>
        <v>1</v>
      </c>
      <c r="G155" s="15">
        <f t="shared" si="130"/>
        <v>0</v>
      </c>
      <c r="H155" s="15">
        <f t="shared" si="131"/>
        <v>1</v>
      </c>
      <c r="I155" s="15">
        <f t="shared" si="132"/>
        <v>0</v>
      </c>
      <c r="J155" s="15">
        <f t="shared" si="133"/>
        <v>0</v>
      </c>
      <c r="K155" s="15">
        <f t="shared" si="120"/>
        <v>0</v>
      </c>
      <c r="L155" s="16">
        <f t="shared" si="134"/>
        <v>2.2727272727272728E-2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1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>
        <v>0</v>
      </c>
      <c r="AK155" s="17">
        <v>0</v>
      </c>
      <c r="AL155" s="17">
        <v>0</v>
      </c>
      <c r="AM155" s="17">
        <v>0</v>
      </c>
      <c r="AN155" s="17">
        <v>0</v>
      </c>
      <c r="AO155" s="17">
        <v>0</v>
      </c>
      <c r="AP155" s="17">
        <v>0</v>
      </c>
      <c r="AQ155" s="17">
        <v>0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17">
        <v>0</v>
      </c>
      <c r="AX155" s="17">
        <v>0</v>
      </c>
      <c r="AY155" s="17">
        <v>0</v>
      </c>
      <c r="AZ155" s="17">
        <v>0</v>
      </c>
      <c r="BA155" s="17">
        <v>0</v>
      </c>
      <c r="BB155" s="17">
        <v>0</v>
      </c>
      <c r="BC155" s="17">
        <v>0</v>
      </c>
      <c r="BD155" s="17">
        <v>0</v>
      </c>
      <c r="BE155" s="17"/>
      <c r="BF155" s="17"/>
      <c r="BG155" s="17"/>
      <c r="BH155" s="17"/>
      <c r="BI155" s="17"/>
      <c r="BJ155" s="42"/>
    </row>
    <row r="156" spans="1:62" x14ac:dyDescent="0.35">
      <c r="A156" s="4"/>
      <c r="B156" s="13" t="s">
        <v>172</v>
      </c>
      <c r="C156" s="14">
        <f t="shared" ref="C156:C157" si="163">IF(COUNT(M156:BJ156)&gt;0,AVERAGE(M156:BJ156),"")</f>
        <v>4.5454545454545456E-2</v>
      </c>
      <c r="D156" s="14">
        <f t="shared" ref="D156:D157" si="164">IF(COUNT(M156:BJ156)&gt;0,MEDIAN(M156:BJ156),"")</f>
        <v>0</v>
      </c>
      <c r="E156" s="14">
        <f t="shared" ref="E156:E157" si="165">MIN(M156:BJ156)</f>
        <v>0</v>
      </c>
      <c r="F156" s="14">
        <f t="shared" ref="F156:F157" si="166">MAX(M156:BJ156)</f>
        <v>2</v>
      </c>
      <c r="G156" s="15">
        <f t="shared" ref="G156:G157" si="167">COUNTIF(M156:V156,"&gt;0")</f>
        <v>0</v>
      </c>
      <c r="H156" s="15">
        <f t="shared" ref="H156:H157" si="168">COUNTIF(W156:AF156,"&gt;0")</f>
        <v>1</v>
      </c>
      <c r="I156" s="15">
        <f t="shared" ref="I156:I157" si="169">COUNTIF(AG156:AP156,"&gt;0")</f>
        <v>0</v>
      </c>
      <c r="J156" s="15">
        <f t="shared" ref="J156:J157" si="170">COUNTIF(AQ156:AZ156,"&gt;0")</f>
        <v>0</v>
      </c>
      <c r="K156" s="15">
        <f t="shared" si="120"/>
        <v>0</v>
      </c>
      <c r="L156" s="16">
        <f t="shared" ref="L156:L157" si="171">COUNTIF(M156:BJ156,"&gt;0")/COUNTA(M156:BJ156)</f>
        <v>2.2727272727272728E-2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2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L156" s="17">
        <v>0</v>
      </c>
      <c r="AM156" s="17">
        <v>0</v>
      </c>
      <c r="AN156" s="17">
        <v>0</v>
      </c>
      <c r="AO156" s="17">
        <v>0</v>
      </c>
      <c r="AP156" s="17">
        <v>0</v>
      </c>
      <c r="AQ156" s="17">
        <v>0</v>
      </c>
      <c r="AR156" s="17">
        <v>0</v>
      </c>
      <c r="AS156" s="17">
        <v>0</v>
      </c>
      <c r="AT156" s="17">
        <v>0</v>
      </c>
      <c r="AU156" s="17">
        <v>0</v>
      </c>
      <c r="AV156" s="17">
        <v>0</v>
      </c>
      <c r="AW156" s="17">
        <v>0</v>
      </c>
      <c r="AX156" s="17">
        <v>0</v>
      </c>
      <c r="AY156" s="17">
        <v>0</v>
      </c>
      <c r="AZ156" s="17">
        <v>0</v>
      </c>
      <c r="BA156" s="17">
        <v>0</v>
      </c>
      <c r="BB156" s="17">
        <v>0</v>
      </c>
      <c r="BC156" s="17">
        <v>0</v>
      </c>
      <c r="BD156" s="17">
        <v>0</v>
      </c>
      <c r="BE156" s="17"/>
      <c r="BF156" s="17"/>
      <c r="BG156" s="17"/>
      <c r="BH156" s="17"/>
      <c r="BI156" s="17"/>
      <c r="BJ156" s="42"/>
    </row>
    <row r="157" spans="1:62" x14ac:dyDescent="0.35">
      <c r="A157" s="4"/>
      <c r="B157" s="13" t="s">
        <v>87</v>
      </c>
      <c r="C157" s="14">
        <f t="shared" si="163"/>
        <v>8.795454545454545</v>
      </c>
      <c r="D157" s="14">
        <f t="shared" si="164"/>
        <v>0</v>
      </c>
      <c r="E157" s="14">
        <f t="shared" si="165"/>
        <v>0</v>
      </c>
      <c r="F157" s="14">
        <f t="shared" si="166"/>
        <v>177</v>
      </c>
      <c r="G157" s="15">
        <f t="shared" si="167"/>
        <v>5</v>
      </c>
      <c r="H157" s="15">
        <f t="shared" si="168"/>
        <v>2</v>
      </c>
      <c r="I157" s="15">
        <f t="shared" si="169"/>
        <v>4</v>
      </c>
      <c r="J157" s="15">
        <f t="shared" si="170"/>
        <v>3</v>
      </c>
      <c r="K157" s="15">
        <f t="shared" si="120"/>
        <v>0</v>
      </c>
      <c r="L157" s="16">
        <f t="shared" si="171"/>
        <v>0.31818181818181818</v>
      </c>
      <c r="M157" s="17">
        <v>0</v>
      </c>
      <c r="N157" s="17">
        <v>10</v>
      </c>
      <c r="O157" s="17">
        <v>0</v>
      </c>
      <c r="P157" s="17">
        <v>0</v>
      </c>
      <c r="Q157" s="17">
        <v>177</v>
      </c>
      <c r="R157" s="17">
        <v>0</v>
      </c>
      <c r="S157" s="17">
        <v>0</v>
      </c>
      <c r="T157" s="17">
        <v>35</v>
      </c>
      <c r="U157" s="17">
        <v>1</v>
      </c>
      <c r="V157" s="17">
        <v>13</v>
      </c>
      <c r="W157" s="17">
        <v>0</v>
      </c>
      <c r="X157" s="17">
        <v>0</v>
      </c>
      <c r="Y157" s="17">
        <v>1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3</v>
      </c>
      <c r="AF157" s="17">
        <v>0</v>
      </c>
      <c r="AG157" s="17">
        <v>0</v>
      </c>
      <c r="AH157" s="17">
        <v>0</v>
      </c>
      <c r="AI157" s="17">
        <v>2</v>
      </c>
      <c r="AJ157" s="17">
        <v>0</v>
      </c>
      <c r="AK157" s="17">
        <v>15</v>
      </c>
      <c r="AL157" s="17">
        <v>0</v>
      </c>
      <c r="AM157" s="17">
        <v>55</v>
      </c>
      <c r="AN157" s="17">
        <v>0</v>
      </c>
      <c r="AO157" s="17">
        <v>1</v>
      </c>
      <c r="AP157" s="17">
        <v>0</v>
      </c>
      <c r="AQ157" s="17">
        <v>0</v>
      </c>
      <c r="AR157" s="17">
        <v>0</v>
      </c>
      <c r="AS157" s="17">
        <v>41</v>
      </c>
      <c r="AT157" s="17">
        <v>0</v>
      </c>
      <c r="AU157" s="17">
        <v>22</v>
      </c>
      <c r="AV157" s="17">
        <v>11</v>
      </c>
      <c r="AW157" s="17">
        <v>0</v>
      </c>
      <c r="AX157" s="17">
        <v>0</v>
      </c>
      <c r="AY157" s="17">
        <v>0</v>
      </c>
      <c r="AZ157" s="17">
        <v>0</v>
      </c>
      <c r="BA157" s="17">
        <v>0</v>
      </c>
      <c r="BB157" s="17">
        <v>0</v>
      </c>
      <c r="BC157" s="17">
        <v>0</v>
      </c>
      <c r="BD157" s="17">
        <v>0</v>
      </c>
      <c r="BE157" s="17"/>
      <c r="BF157" s="17"/>
      <c r="BG157" s="17"/>
      <c r="BH157" s="17"/>
      <c r="BI157" s="17"/>
      <c r="BJ157" s="42"/>
    </row>
    <row r="158" spans="1:62" x14ac:dyDescent="0.35">
      <c r="A158" s="4"/>
      <c r="B158" s="13" t="s">
        <v>88</v>
      </c>
      <c r="C158" s="14">
        <f t="shared" si="128"/>
        <v>1258.6136363636363</v>
      </c>
      <c r="D158" s="14">
        <f t="shared" si="129"/>
        <v>1253</v>
      </c>
      <c r="E158" s="14">
        <f t="shared" si="116"/>
        <v>616</v>
      </c>
      <c r="F158" s="14">
        <f t="shared" si="117"/>
        <v>2295</v>
      </c>
      <c r="G158" s="15">
        <f t="shared" si="130"/>
        <v>10</v>
      </c>
      <c r="H158" s="15">
        <f t="shared" si="131"/>
        <v>10</v>
      </c>
      <c r="I158" s="15">
        <f t="shared" si="132"/>
        <v>10</v>
      </c>
      <c r="J158" s="15">
        <f t="shared" si="133"/>
        <v>10</v>
      </c>
      <c r="K158" s="15">
        <f t="shared" si="120"/>
        <v>4</v>
      </c>
      <c r="L158" s="16">
        <f t="shared" si="134"/>
        <v>1</v>
      </c>
      <c r="M158" s="17">
        <v>982</v>
      </c>
      <c r="N158" s="17">
        <v>998</v>
      </c>
      <c r="O158" s="17">
        <v>777</v>
      </c>
      <c r="P158" s="17">
        <v>908</v>
      </c>
      <c r="Q158" s="17">
        <v>752</v>
      </c>
      <c r="R158" s="17">
        <v>733</v>
      </c>
      <c r="S158" s="17">
        <v>657</v>
      </c>
      <c r="T158" s="17">
        <v>1380</v>
      </c>
      <c r="U158" s="17">
        <v>1759</v>
      </c>
      <c r="V158" s="17">
        <v>1502</v>
      </c>
      <c r="W158" s="17">
        <v>649</v>
      </c>
      <c r="X158" s="17">
        <v>1489</v>
      </c>
      <c r="Y158" s="17">
        <v>1961</v>
      </c>
      <c r="Z158" s="17">
        <v>969</v>
      </c>
      <c r="AA158" s="17">
        <v>996</v>
      </c>
      <c r="AB158" s="17">
        <v>2012</v>
      </c>
      <c r="AC158" s="17">
        <v>1669</v>
      </c>
      <c r="AD158" s="17">
        <v>1611</v>
      </c>
      <c r="AE158" s="17">
        <v>655</v>
      </c>
      <c r="AF158" s="17">
        <v>1685</v>
      </c>
      <c r="AG158" s="17">
        <v>1745</v>
      </c>
      <c r="AH158" s="17">
        <v>1165</v>
      </c>
      <c r="AI158" s="17">
        <v>2295</v>
      </c>
      <c r="AJ158" s="17">
        <v>1613</v>
      </c>
      <c r="AK158" s="17">
        <v>1002</v>
      </c>
      <c r="AL158" s="17">
        <v>2049</v>
      </c>
      <c r="AM158" s="17">
        <v>1977</v>
      </c>
      <c r="AN158" s="17">
        <v>1384</v>
      </c>
      <c r="AO158" s="17">
        <v>1806</v>
      </c>
      <c r="AP158" s="17">
        <v>1406</v>
      </c>
      <c r="AQ158" s="17">
        <v>1606</v>
      </c>
      <c r="AR158" s="17">
        <v>1487</v>
      </c>
      <c r="AS158" s="17">
        <v>1344</v>
      </c>
      <c r="AT158" s="17">
        <v>908</v>
      </c>
      <c r="AU158" s="17">
        <v>841</v>
      </c>
      <c r="AV158" s="17">
        <v>1341</v>
      </c>
      <c r="AW158" s="17">
        <v>694</v>
      </c>
      <c r="AX158" s="17">
        <v>718</v>
      </c>
      <c r="AY158" s="17">
        <v>910</v>
      </c>
      <c r="AZ158" s="17">
        <v>1510</v>
      </c>
      <c r="BA158" s="17">
        <v>616</v>
      </c>
      <c r="BB158" s="17">
        <v>1151</v>
      </c>
      <c r="BC158" s="17">
        <v>898</v>
      </c>
      <c r="BD158" s="17">
        <v>769</v>
      </c>
      <c r="BE158" s="17"/>
      <c r="BF158" s="17"/>
      <c r="BG158" s="17"/>
      <c r="BH158" s="17"/>
      <c r="BI158" s="17"/>
      <c r="BJ158" s="42"/>
    </row>
    <row r="159" spans="1:62" x14ac:dyDescent="0.35">
      <c r="A159" s="4"/>
      <c r="B159" s="13" t="s">
        <v>114</v>
      </c>
      <c r="C159" s="14">
        <f t="shared" si="128"/>
        <v>40.68181818181818</v>
      </c>
      <c r="D159" s="14">
        <f t="shared" si="129"/>
        <v>1.5</v>
      </c>
      <c r="E159" s="14">
        <f t="shared" si="116"/>
        <v>0</v>
      </c>
      <c r="F159" s="14">
        <f t="shared" si="117"/>
        <v>1451</v>
      </c>
      <c r="G159" s="15">
        <f t="shared" si="130"/>
        <v>7</v>
      </c>
      <c r="H159" s="15">
        <f t="shared" si="131"/>
        <v>9</v>
      </c>
      <c r="I159" s="15">
        <f t="shared" si="132"/>
        <v>6</v>
      </c>
      <c r="J159" s="15">
        <f t="shared" si="133"/>
        <v>5</v>
      </c>
      <c r="K159" s="15">
        <f t="shared" si="120"/>
        <v>2</v>
      </c>
      <c r="L159" s="16">
        <f t="shared" si="134"/>
        <v>0.65909090909090906</v>
      </c>
      <c r="M159" s="17">
        <v>12</v>
      </c>
      <c r="N159" s="17">
        <v>4</v>
      </c>
      <c r="O159" s="17">
        <v>0</v>
      </c>
      <c r="P159" s="17">
        <v>0</v>
      </c>
      <c r="Q159" s="17">
        <v>1</v>
      </c>
      <c r="R159" s="17">
        <v>3</v>
      </c>
      <c r="S159" s="17">
        <v>0</v>
      </c>
      <c r="T159" s="17">
        <v>2</v>
      </c>
      <c r="U159" s="17">
        <v>1451</v>
      </c>
      <c r="V159" s="17">
        <v>159</v>
      </c>
      <c r="W159" s="17">
        <v>2</v>
      </c>
      <c r="X159" s="17">
        <v>26</v>
      </c>
      <c r="Y159" s="17">
        <v>30</v>
      </c>
      <c r="Z159" s="17">
        <v>10</v>
      </c>
      <c r="AA159" s="17">
        <v>2</v>
      </c>
      <c r="AB159" s="17">
        <v>3</v>
      </c>
      <c r="AC159" s="17">
        <v>2</v>
      </c>
      <c r="AD159" s="17">
        <v>0</v>
      </c>
      <c r="AE159" s="17">
        <v>2</v>
      </c>
      <c r="AF159" s="17">
        <v>1</v>
      </c>
      <c r="AG159" s="17">
        <v>0</v>
      </c>
      <c r="AH159" s="17">
        <v>5</v>
      </c>
      <c r="AI159" s="17">
        <v>19</v>
      </c>
      <c r="AJ159" s="17">
        <v>0</v>
      </c>
      <c r="AK159" s="17">
        <v>1</v>
      </c>
      <c r="AL159" s="17">
        <v>1</v>
      </c>
      <c r="AM159" s="17">
        <v>2</v>
      </c>
      <c r="AN159" s="17">
        <v>0</v>
      </c>
      <c r="AO159" s="17">
        <v>0</v>
      </c>
      <c r="AP159" s="17">
        <v>1</v>
      </c>
      <c r="AQ159" s="17">
        <v>5</v>
      </c>
      <c r="AR159" s="17">
        <v>0</v>
      </c>
      <c r="AS159" s="17">
        <v>9</v>
      </c>
      <c r="AT159" s="17">
        <v>0</v>
      </c>
      <c r="AU159" s="17">
        <v>0</v>
      </c>
      <c r="AV159" s="17">
        <v>14</v>
      </c>
      <c r="AW159" s="17">
        <v>0</v>
      </c>
      <c r="AX159" s="17">
        <v>2</v>
      </c>
      <c r="AY159" s="17">
        <v>1</v>
      </c>
      <c r="AZ159" s="17">
        <v>0</v>
      </c>
      <c r="BA159" s="17">
        <v>1</v>
      </c>
      <c r="BB159" s="17">
        <v>19</v>
      </c>
      <c r="BC159" s="17">
        <v>0</v>
      </c>
      <c r="BD159" s="17">
        <v>0</v>
      </c>
      <c r="BE159" s="17"/>
      <c r="BF159" s="17"/>
      <c r="BG159" s="17"/>
      <c r="BH159" s="17"/>
      <c r="BI159" s="17"/>
      <c r="BJ159" s="42"/>
    </row>
    <row r="160" spans="1:62" x14ac:dyDescent="0.35">
      <c r="A160" s="4"/>
      <c r="B160" s="13" t="s">
        <v>89</v>
      </c>
      <c r="C160" s="14">
        <f t="shared" ref="C160:C161" si="172">IF(COUNT(M160:BJ160)&gt;0,AVERAGE(M160:BJ160),"")</f>
        <v>250.95454545454547</v>
      </c>
      <c r="D160" s="14">
        <f t="shared" ref="D160:D161" si="173">IF(COUNT(M160:BJ160)&gt;0,MEDIAN(M160:BJ160),"")</f>
        <v>179.5</v>
      </c>
      <c r="E160" s="14">
        <f t="shared" ref="E160:E161" si="174">MIN(M160:BJ160)</f>
        <v>0</v>
      </c>
      <c r="F160" s="14">
        <f t="shared" ref="F160:F161" si="175">MAX(M160:BJ160)</f>
        <v>901</v>
      </c>
      <c r="G160" s="15">
        <f t="shared" ref="G160:G161" si="176">COUNTIF(M160:V160,"&gt;0")</f>
        <v>9</v>
      </c>
      <c r="H160" s="15">
        <f t="shared" ref="H160:H161" si="177">COUNTIF(W160:AF160,"&gt;0")</f>
        <v>9</v>
      </c>
      <c r="I160" s="15">
        <f t="shared" ref="I160:I161" si="178">COUNTIF(AG160:AP160,"&gt;0")</f>
        <v>10</v>
      </c>
      <c r="J160" s="15">
        <f t="shared" ref="J160:J161" si="179">COUNTIF(AQ160:AZ160,"&gt;0")</f>
        <v>10</v>
      </c>
      <c r="K160" s="15">
        <f t="shared" si="120"/>
        <v>3</v>
      </c>
      <c r="L160" s="16">
        <f t="shared" ref="L160:L161" si="180">COUNTIF(M160:BJ160,"&gt;0")/COUNTA(M160:BJ160)</f>
        <v>0.93181818181818177</v>
      </c>
      <c r="M160" s="17">
        <v>806</v>
      </c>
      <c r="N160" s="17">
        <v>901</v>
      </c>
      <c r="O160" s="17">
        <v>762</v>
      </c>
      <c r="P160" s="17">
        <v>382</v>
      </c>
      <c r="Q160" s="17">
        <v>153</v>
      </c>
      <c r="R160" s="17">
        <v>538</v>
      </c>
      <c r="S160" s="17">
        <v>59</v>
      </c>
      <c r="T160" s="17">
        <v>0</v>
      </c>
      <c r="U160" s="17">
        <v>357</v>
      </c>
      <c r="V160" s="17">
        <v>651</v>
      </c>
      <c r="W160" s="17">
        <v>0</v>
      </c>
      <c r="X160" s="17">
        <v>181</v>
      </c>
      <c r="Y160" s="17">
        <v>884</v>
      </c>
      <c r="Z160" s="17">
        <v>11</v>
      </c>
      <c r="AA160" s="17">
        <v>272</v>
      </c>
      <c r="AB160" s="17">
        <v>382</v>
      </c>
      <c r="AC160" s="17">
        <v>13</v>
      </c>
      <c r="AD160" s="17">
        <v>276</v>
      </c>
      <c r="AE160" s="17">
        <v>21</v>
      </c>
      <c r="AF160" s="17">
        <v>71</v>
      </c>
      <c r="AG160" s="17">
        <v>385</v>
      </c>
      <c r="AH160" s="17">
        <v>148</v>
      </c>
      <c r="AI160" s="17">
        <v>293</v>
      </c>
      <c r="AJ160" s="17">
        <v>124</v>
      </c>
      <c r="AK160" s="17">
        <v>194</v>
      </c>
      <c r="AL160" s="17">
        <v>189</v>
      </c>
      <c r="AM160" s="17">
        <v>178</v>
      </c>
      <c r="AN160" s="17">
        <v>66</v>
      </c>
      <c r="AO160" s="17">
        <v>220</v>
      </c>
      <c r="AP160" s="17">
        <v>244</v>
      </c>
      <c r="AQ160" s="17">
        <v>653</v>
      </c>
      <c r="AR160" s="17">
        <v>147</v>
      </c>
      <c r="AS160" s="17">
        <v>455</v>
      </c>
      <c r="AT160" s="17">
        <v>70</v>
      </c>
      <c r="AU160" s="17">
        <v>256</v>
      </c>
      <c r="AV160" s="17">
        <v>200</v>
      </c>
      <c r="AW160" s="17">
        <v>2</v>
      </c>
      <c r="AX160" s="17">
        <v>168</v>
      </c>
      <c r="AY160" s="17">
        <v>73</v>
      </c>
      <c r="AZ160" s="17">
        <v>7</v>
      </c>
      <c r="BA160" s="17">
        <v>0</v>
      </c>
      <c r="BB160" s="17">
        <v>165</v>
      </c>
      <c r="BC160" s="17">
        <v>76</v>
      </c>
      <c r="BD160" s="17">
        <v>9</v>
      </c>
      <c r="BE160" s="17"/>
      <c r="BF160" s="17"/>
      <c r="BG160" s="17"/>
      <c r="BH160" s="17"/>
      <c r="BI160" s="17"/>
      <c r="BJ160" s="42"/>
    </row>
    <row r="161" spans="1:62" x14ac:dyDescent="0.35">
      <c r="A161" s="4"/>
      <c r="B161" s="13" t="s">
        <v>146</v>
      </c>
      <c r="C161" s="14">
        <f t="shared" si="172"/>
        <v>0.36363636363636365</v>
      </c>
      <c r="D161" s="14">
        <f t="shared" si="173"/>
        <v>0</v>
      </c>
      <c r="E161" s="14">
        <f t="shared" si="174"/>
        <v>0</v>
      </c>
      <c r="F161" s="14">
        <f t="shared" si="175"/>
        <v>15</v>
      </c>
      <c r="G161" s="15">
        <f t="shared" si="176"/>
        <v>1</v>
      </c>
      <c r="H161" s="15">
        <f t="shared" si="177"/>
        <v>0</v>
      </c>
      <c r="I161" s="15">
        <f t="shared" si="178"/>
        <v>0</v>
      </c>
      <c r="J161" s="15">
        <f t="shared" si="179"/>
        <v>1</v>
      </c>
      <c r="K161" s="15">
        <f t="shared" si="120"/>
        <v>0</v>
      </c>
      <c r="L161" s="16">
        <f t="shared" si="180"/>
        <v>4.5454545454545456E-2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1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0</v>
      </c>
      <c r="AN161" s="17">
        <v>0</v>
      </c>
      <c r="AO161" s="17">
        <v>0</v>
      </c>
      <c r="AP161" s="17">
        <v>0</v>
      </c>
      <c r="AQ161" s="17">
        <v>0</v>
      </c>
      <c r="AR161" s="17">
        <v>0</v>
      </c>
      <c r="AS161" s="17">
        <v>0</v>
      </c>
      <c r="AT161" s="17">
        <v>0</v>
      </c>
      <c r="AU161" s="17">
        <v>0</v>
      </c>
      <c r="AV161" s="17">
        <v>15</v>
      </c>
      <c r="AW161" s="17">
        <v>0</v>
      </c>
      <c r="AX161" s="17">
        <v>0</v>
      </c>
      <c r="AY161" s="17">
        <v>0</v>
      </c>
      <c r="AZ161" s="17">
        <v>0</v>
      </c>
      <c r="BA161" s="17">
        <v>0</v>
      </c>
      <c r="BB161" s="17">
        <v>0</v>
      </c>
      <c r="BC161" s="17">
        <v>0</v>
      </c>
      <c r="BD161" s="17">
        <v>0</v>
      </c>
      <c r="BE161" s="17"/>
      <c r="BF161" s="17"/>
      <c r="BG161" s="17"/>
      <c r="BH161" s="17"/>
      <c r="BI161" s="17"/>
      <c r="BJ161" s="42"/>
    </row>
    <row r="162" spans="1:62" x14ac:dyDescent="0.35">
      <c r="A162" s="4"/>
      <c r="B162" s="13" t="s">
        <v>90</v>
      </c>
      <c r="C162" s="14">
        <f t="shared" ref="C162" si="181">IF(COUNT(M162:BJ162)&gt;0,AVERAGE(M162:BJ162),"")</f>
        <v>24.65909090909091</v>
      </c>
      <c r="D162" s="25">
        <f t="shared" ref="D162" si="182">IF(COUNT(M162:BJ162)&gt;0,MEDIAN(M162:BJ162),"")</f>
        <v>0</v>
      </c>
      <c r="E162" s="25">
        <f t="shared" ref="E162" si="183">MIN(M162:BJ162)</f>
        <v>0</v>
      </c>
      <c r="F162" s="25">
        <f t="shared" ref="F162" si="184">MAX(M162:BJ162)</f>
        <v>250</v>
      </c>
      <c r="G162" s="26">
        <f t="shared" ref="G162" si="185">COUNTIF(M162:V162,"&gt;0")</f>
        <v>7</v>
      </c>
      <c r="H162" s="26">
        <f t="shared" ref="H162" si="186">COUNTIF(W162:AF162,"&gt;0")</f>
        <v>4</v>
      </c>
      <c r="I162" s="26">
        <f t="shared" ref="I162" si="187">COUNTIF(AG162:AP162,"&gt;0")</f>
        <v>2</v>
      </c>
      <c r="J162" s="26">
        <f t="shared" ref="J162" si="188">COUNTIF(AQ162:AZ162,"&gt;0")</f>
        <v>3</v>
      </c>
      <c r="K162" s="15">
        <f t="shared" si="120"/>
        <v>1</v>
      </c>
      <c r="L162" s="27">
        <f t="shared" ref="L162" si="189">COUNTIF(M162:BJ162,"&gt;0")/COUNTA(M162:BJ162)</f>
        <v>0.38636363636363635</v>
      </c>
      <c r="M162" s="17">
        <v>0</v>
      </c>
      <c r="N162" s="17">
        <v>235</v>
      </c>
      <c r="O162" s="17">
        <v>17</v>
      </c>
      <c r="P162" s="17">
        <v>0</v>
      </c>
      <c r="Q162" s="17">
        <v>2</v>
      </c>
      <c r="R162" s="17">
        <v>40</v>
      </c>
      <c r="S162" s="17">
        <v>8</v>
      </c>
      <c r="T162" s="17">
        <v>0</v>
      </c>
      <c r="U162" s="17">
        <v>3</v>
      </c>
      <c r="V162" s="17">
        <v>1</v>
      </c>
      <c r="W162" s="17">
        <v>7</v>
      </c>
      <c r="X162" s="17">
        <v>13</v>
      </c>
      <c r="Y162" s="17">
        <v>8</v>
      </c>
      <c r="Z162" s="17">
        <v>0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16</v>
      </c>
      <c r="AG162" s="17">
        <v>0</v>
      </c>
      <c r="AH162" s="17">
        <v>183</v>
      </c>
      <c r="AI162" s="17">
        <v>0</v>
      </c>
      <c r="AJ162" s="17">
        <v>0</v>
      </c>
      <c r="AK162" s="17">
        <v>0</v>
      </c>
      <c r="AL162" s="17">
        <v>0</v>
      </c>
      <c r="AM162" s="17">
        <v>10</v>
      </c>
      <c r="AN162" s="17">
        <v>0</v>
      </c>
      <c r="AO162" s="17">
        <v>0</v>
      </c>
      <c r="AP162" s="17">
        <v>0</v>
      </c>
      <c r="AQ162" s="17">
        <v>0</v>
      </c>
      <c r="AR162" s="17">
        <v>0</v>
      </c>
      <c r="AS162" s="17">
        <v>55</v>
      </c>
      <c r="AT162" s="17">
        <v>0</v>
      </c>
      <c r="AU162" s="17">
        <v>0</v>
      </c>
      <c r="AV162" s="17">
        <v>133</v>
      </c>
      <c r="AW162" s="17">
        <v>0</v>
      </c>
      <c r="AX162" s="17">
        <v>104</v>
      </c>
      <c r="AY162" s="17">
        <v>0</v>
      </c>
      <c r="AZ162" s="17">
        <v>0</v>
      </c>
      <c r="BA162" s="17">
        <v>0</v>
      </c>
      <c r="BB162" s="17">
        <v>250</v>
      </c>
      <c r="BC162" s="17">
        <v>0</v>
      </c>
      <c r="BD162" s="17">
        <v>0</v>
      </c>
      <c r="BE162" s="17"/>
      <c r="BF162" s="17"/>
      <c r="BG162" s="17"/>
      <c r="BH162" s="17"/>
      <c r="BI162" s="17"/>
      <c r="BJ162" s="42"/>
    </row>
    <row r="163" spans="1:62" x14ac:dyDescent="0.35">
      <c r="A163" s="4"/>
      <c r="B163" s="13" t="s">
        <v>91</v>
      </c>
      <c r="C163" s="14">
        <f t="shared" si="128"/>
        <v>61.81818181818182</v>
      </c>
      <c r="D163" s="14">
        <f t="shared" si="129"/>
        <v>22.5</v>
      </c>
      <c r="E163" s="14">
        <f t="shared" si="116"/>
        <v>0</v>
      </c>
      <c r="F163" s="14">
        <f t="shared" si="117"/>
        <v>682</v>
      </c>
      <c r="G163" s="15">
        <f t="shared" si="130"/>
        <v>6</v>
      </c>
      <c r="H163" s="15">
        <f t="shared" si="131"/>
        <v>9</v>
      </c>
      <c r="I163" s="15">
        <f t="shared" si="132"/>
        <v>9</v>
      </c>
      <c r="J163" s="15">
        <f t="shared" si="133"/>
        <v>9</v>
      </c>
      <c r="K163" s="15">
        <f t="shared" si="120"/>
        <v>4</v>
      </c>
      <c r="L163" s="16">
        <f t="shared" si="134"/>
        <v>0.84090909090909094</v>
      </c>
      <c r="M163" s="17">
        <v>682</v>
      </c>
      <c r="N163" s="17">
        <v>5</v>
      </c>
      <c r="O163" s="17">
        <v>0</v>
      </c>
      <c r="P163" s="17">
        <v>0</v>
      </c>
      <c r="Q163" s="17">
        <v>14</v>
      </c>
      <c r="R163" s="17">
        <v>0</v>
      </c>
      <c r="S163" s="17">
        <v>0</v>
      </c>
      <c r="T163" s="17">
        <v>40</v>
      </c>
      <c r="U163" s="17">
        <v>29</v>
      </c>
      <c r="V163" s="17">
        <v>121</v>
      </c>
      <c r="W163" s="17">
        <v>7</v>
      </c>
      <c r="X163" s="17">
        <v>146</v>
      </c>
      <c r="Y163" s="17">
        <v>67</v>
      </c>
      <c r="Z163" s="17">
        <v>1</v>
      </c>
      <c r="AA163" s="17">
        <v>5</v>
      </c>
      <c r="AB163" s="17">
        <v>25</v>
      </c>
      <c r="AC163" s="17">
        <v>1</v>
      </c>
      <c r="AD163" s="17">
        <v>37</v>
      </c>
      <c r="AE163" s="17">
        <v>0</v>
      </c>
      <c r="AF163" s="17">
        <v>24</v>
      </c>
      <c r="AG163" s="17">
        <v>20</v>
      </c>
      <c r="AH163" s="17">
        <v>150</v>
      </c>
      <c r="AI163" s="17">
        <v>4</v>
      </c>
      <c r="AJ163" s="17">
        <v>113</v>
      </c>
      <c r="AK163" s="17">
        <v>51</v>
      </c>
      <c r="AL163" s="17">
        <v>2</v>
      </c>
      <c r="AM163" s="17">
        <v>6</v>
      </c>
      <c r="AN163" s="17">
        <v>1</v>
      </c>
      <c r="AO163" s="17">
        <v>102</v>
      </c>
      <c r="AP163" s="17">
        <v>0</v>
      </c>
      <c r="AQ163" s="17">
        <v>62</v>
      </c>
      <c r="AR163" s="17">
        <v>114</v>
      </c>
      <c r="AS163" s="17">
        <v>147</v>
      </c>
      <c r="AT163" s="17">
        <v>22</v>
      </c>
      <c r="AU163" s="17">
        <v>220</v>
      </c>
      <c r="AV163" s="17">
        <v>79</v>
      </c>
      <c r="AW163" s="17">
        <v>0</v>
      </c>
      <c r="AX163" s="17">
        <v>23</v>
      </c>
      <c r="AY163" s="17">
        <v>18</v>
      </c>
      <c r="AZ163" s="17">
        <v>28</v>
      </c>
      <c r="BA163" s="17">
        <v>274</v>
      </c>
      <c r="BB163" s="17">
        <v>60</v>
      </c>
      <c r="BC163" s="17">
        <v>13</v>
      </c>
      <c r="BD163" s="17">
        <v>7</v>
      </c>
      <c r="BE163" s="17"/>
      <c r="BF163" s="17"/>
      <c r="BG163" s="17"/>
      <c r="BH163" s="17"/>
      <c r="BI163" s="17"/>
      <c r="BJ163" s="42"/>
    </row>
    <row r="164" spans="1:62" x14ac:dyDescent="0.35">
      <c r="A164" s="4"/>
      <c r="B164" s="13" t="s">
        <v>180</v>
      </c>
      <c r="C164" s="14">
        <f t="shared" ref="C164" si="190">IF(COUNT(M164:BJ164)&gt;0,AVERAGE(M164:BJ164),"")</f>
        <v>0.13636363636363635</v>
      </c>
      <c r="D164" s="14">
        <f t="shared" ref="D164" si="191">IF(COUNT(M164:BJ164)&gt;0,MEDIAN(M164:BJ164),"")</f>
        <v>0</v>
      </c>
      <c r="E164" s="14">
        <f t="shared" ref="E164" si="192">MIN(M164:BJ164)</f>
        <v>0</v>
      </c>
      <c r="F164" s="14">
        <f t="shared" ref="F164" si="193">MAX(M164:BJ164)</f>
        <v>3</v>
      </c>
      <c r="G164" s="15">
        <f t="shared" ref="G164" si="194">COUNTIF(M164:V164,"&gt;0")</f>
        <v>0</v>
      </c>
      <c r="H164" s="15">
        <f t="shared" ref="H164" si="195">COUNTIF(W164:AF164,"&gt;0")</f>
        <v>0</v>
      </c>
      <c r="I164" s="15">
        <f t="shared" ref="I164" si="196">COUNTIF(AG164:AP164,"&gt;0")</f>
        <v>0</v>
      </c>
      <c r="J164" s="15">
        <f t="shared" ref="J164" si="197">COUNTIF(AQ164:AZ164,"&gt;0")</f>
        <v>0</v>
      </c>
      <c r="K164" s="15">
        <f t="shared" ref="K164" si="198">COUNTIF(BA164:BJ164,"&gt;0")</f>
        <v>2</v>
      </c>
      <c r="L164" s="16">
        <f t="shared" ref="L164" si="199">COUNTIF(M164:BJ164,"&gt;0")/COUNTA(M164:BJ164)</f>
        <v>4.5454545454545456E-2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>
        <v>0</v>
      </c>
      <c r="AK164" s="17">
        <v>0</v>
      </c>
      <c r="AL164" s="17">
        <v>0</v>
      </c>
      <c r="AM164" s="17">
        <v>0</v>
      </c>
      <c r="AN164" s="17">
        <v>0</v>
      </c>
      <c r="AO164" s="17">
        <v>0</v>
      </c>
      <c r="AP164" s="17">
        <v>0</v>
      </c>
      <c r="AQ164" s="17">
        <v>0</v>
      </c>
      <c r="AR164" s="17">
        <v>0</v>
      </c>
      <c r="AS164" s="17">
        <v>0</v>
      </c>
      <c r="AT164" s="17">
        <v>0</v>
      </c>
      <c r="AU164" s="17">
        <v>0</v>
      </c>
      <c r="AV164" s="17">
        <v>0</v>
      </c>
      <c r="AW164" s="17">
        <v>0</v>
      </c>
      <c r="AX164" s="17">
        <v>0</v>
      </c>
      <c r="AY164" s="17">
        <v>0</v>
      </c>
      <c r="AZ164" s="17">
        <v>0</v>
      </c>
      <c r="BA164" s="17">
        <v>0</v>
      </c>
      <c r="BB164" s="17">
        <v>3</v>
      </c>
      <c r="BC164" s="17">
        <v>0</v>
      </c>
      <c r="BD164" s="17">
        <v>3</v>
      </c>
      <c r="BE164" s="17"/>
      <c r="BF164" s="17"/>
      <c r="BG164" s="17"/>
      <c r="BH164" s="17"/>
      <c r="BI164" s="17"/>
      <c r="BJ164" s="42"/>
    </row>
    <row r="165" spans="1:62" x14ac:dyDescent="0.35">
      <c r="A165" s="4"/>
      <c r="B165" s="13" t="s">
        <v>92</v>
      </c>
      <c r="C165" s="14">
        <f t="shared" si="128"/>
        <v>206.84090909090909</v>
      </c>
      <c r="D165" s="14">
        <f t="shared" si="129"/>
        <v>175.5</v>
      </c>
      <c r="E165" s="14">
        <f t="shared" si="116"/>
        <v>12</v>
      </c>
      <c r="F165" s="14">
        <f t="shared" si="117"/>
        <v>593</v>
      </c>
      <c r="G165" s="15">
        <f t="shared" si="130"/>
        <v>10</v>
      </c>
      <c r="H165" s="15">
        <f t="shared" si="131"/>
        <v>10</v>
      </c>
      <c r="I165" s="15">
        <f t="shared" si="132"/>
        <v>10</v>
      </c>
      <c r="J165" s="15">
        <f t="shared" si="133"/>
        <v>10</v>
      </c>
      <c r="K165" s="15">
        <f t="shared" si="120"/>
        <v>4</v>
      </c>
      <c r="L165" s="16">
        <f t="shared" si="134"/>
        <v>1</v>
      </c>
      <c r="M165" s="17">
        <v>37</v>
      </c>
      <c r="N165" s="17">
        <v>93</v>
      </c>
      <c r="O165" s="17">
        <v>55</v>
      </c>
      <c r="P165" s="17">
        <v>13</v>
      </c>
      <c r="Q165" s="17">
        <v>27</v>
      </c>
      <c r="R165" s="17">
        <v>78</v>
      </c>
      <c r="S165" s="17">
        <v>58</v>
      </c>
      <c r="T165" s="17">
        <v>164</v>
      </c>
      <c r="U165" s="17">
        <v>70</v>
      </c>
      <c r="V165" s="17">
        <v>153</v>
      </c>
      <c r="W165" s="17">
        <v>19</v>
      </c>
      <c r="X165" s="17">
        <v>93</v>
      </c>
      <c r="Y165" s="17">
        <v>44</v>
      </c>
      <c r="Z165" s="17">
        <v>12</v>
      </c>
      <c r="AA165" s="17">
        <v>40</v>
      </c>
      <c r="AB165" s="17">
        <v>88</v>
      </c>
      <c r="AC165" s="17">
        <v>28</v>
      </c>
      <c r="AD165" s="17">
        <v>39</v>
      </c>
      <c r="AE165" s="17">
        <v>61</v>
      </c>
      <c r="AF165" s="17">
        <v>56</v>
      </c>
      <c r="AG165" s="17">
        <v>213</v>
      </c>
      <c r="AH165" s="17">
        <v>124</v>
      </c>
      <c r="AI165" s="17">
        <v>117</v>
      </c>
      <c r="AJ165" s="17">
        <v>187</v>
      </c>
      <c r="AK165" s="17">
        <v>291</v>
      </c>
      <c r="AL165" s="17">
        <v>281</v>
      </c>
      <c r="AM165" s="17">
        <v>365</v>
      </c>
      <c r="AN165" s="17">
        <v>458</v>
      </c>
      <c r="AO165" s="17">
        <v>417</v>
      </c>
      <c r="AP165" s="17">
        <v>343</v>
      </c>
      <c r="AQ165" s="17">
        <v>438</v>
      </c>
      <c r="AR165" s="17">
        <v>460</v>
      </c>
      <c r="AS165" s="17">
        <v>477</v>
      </c>
      <c r="AT165" s="17">
        <v>354</v>
      </c>
      <c r="AU165" s="17">
        <v>593</v>
      </c>
      <c r="AV165" s="17">
        <v>272</v>
      </c>
      <c r="AW165" s="17">
        <v>230</v>
      </c>
      <c r="AX165" s="17">
        <v>358</v>
      </c>
      <c r="AY165" s="17">
        <v>313</v>
      </c>
      <c r="AZ165" s="17">
        <v>483</v>
      </c>
      <c r="BA165" s="17">
        <v>365</v>
      </c>
      <c r="BB165" s="17">
        <v>274</v>
      </c>
      <c r="BC165" s="17">
        <v>265</v>
      </c>
      <c r="BD165" s="17">
        <v>195</v>
      </c>
      <c r="BE165" s="17"/>
      <c r="BF165" s="17"/>
      <c r="BG165" s="17"/>
      <c r="BH165" s="17"/>
      <c r="BI165" s="17"/>
      <c r="BJ165" s="42"/>
    </row>
    <row r="166" spans="1:62" x14ac:dyDescent="0.35">
      <c r="A166" s="4"/>
      <c r="B166" s="13" t="s">
        <v>93</v>
      </c>
      <c r="C166" s="14">
        <f t="shared" si="128"/>
        <v>40.977272727272727</v>
      </c>
      <c r="D166" s="14">
        <f t="shared" si="129"/>
        <v>0</v>
      </c>
      <c r="E166" s="14">
        <f t="shared" si="116"/>
        <v>0</v>
      </c>
      <c r="F166" s="14">
        <f t="shared" si="117"/>
        <v>973</v>
      </c>
      <c r="G166" s="15">
        <f t="shared" si="130"/>
        <v>9</v>
      </c>
      <c r="H166" s="15">
        <f t="shared" si="131"/>
        <v>4</v>
      </c>
      <c r="I166" s="15">
        <f t="shared" si="132"/>
        <v>1</v>
      </c>
      <c r="J166" s="15">
        <f t="shared" si="133"/>
        <v>4</v>
      </c>
      <c r="K166" s="15">
        <f t="shared" si="120"/>
        <v>1</v>
      </c>
      <c r="L166" s="16">
        <f t="shared" si="134"/>
        <v>0.43181818181818182</v>
      </c>
      <c r="M166" s="17">
        <v>313</v>
      </c>
      <c r="N166" s="17">
        <v>96</v>
      </c>
      <c r="O166" s="17">
        <v>0</v>
      </c>
      <c r="P166" s="17">
        <v>34</v>
      </c>
      <c r="Q166" s="17">
        <v>52</v>
      </c>
      <c r="R166" s="17">
        <v>69</v>
      </c>
      <c r="S166" s="17">
        <v>38</v>
      </c>
      <c r="T166" s="17">
        <v>36</v>
      </c>
      <c r="U166" s="17">
        <v>973</v>
      </c>
      <c r="V166" s="17">
        <v>9</v>
      </c>
      <c r="W166" s="17">
        <v>2</v>
      </c>
      <c r="X166" s="17">
        <v>111</v>
      </c>
      <c r="Y166" s="17">
        <v>0</v>
      </c>
      <c r="Z166" s="17">
        <v>0</v>
      </c>
      <c r="AA166" s="17">
        <v>1</v>
      </c>
      <c r="AB166" s="17">
        <v>0</v>
      </c>
      <c r="AC166" s="17">
        <v>12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M166" s="17">
        <v>0</v>
      </c>
      <c r="AN166" s="17">
        <v>0</v>
      </c>
      <c r="AO166" s="17">
        <v>0</v>
      </c>
      <c r="AP166" s="17">
        <v>4</v>
      </c>
      <c r="AQ166" s="17">
        <v>2</v>
      </c>
      <c r="AR166" s="17">
        <v>0</v>
      </c>
      <c r="AS166" s="17">
        <v>27</v>
      </c>
      <c r="AT166" s="17">
        <v>0</v>
      </c>
      <c r="AU166" s="17">
        <v>0</v>
      </c>
      <c r="AV166" s="17">
        <v>0</v>
      </c>
      <c r="AW166" s="17">
        <v>0</v>
      </c>
      <c r="AX166" s="17">
        <v>1</v>
      </c>
      <c r="AY166" s="17">
        <v>0</v>
      </c>
      <c r="AZ166" s="17">
        <v>20</v>
      </c>
      <c r="BA166" s="17">
        <v>0</v>
      </c>
      <c r="BB166" s="17">
        <v>3</v>
      </c>
      <c r="BC166" s="17">
        <v>0</v>
      </c>
      <c r="BD166" s="17">
        <v>0</v>
      </c>
      <c r="BE166" s="17"/>
      <c r="BF166" s="17"/>
      <c r="BG166" s="17"/>
      <c r="BH166" s="17"/>
      <c r="BI166" s="17"/>
      <c r="BJ166" s="42"/>
    </row>
    <row r="167" spans="1:62" x14ac:dyDescent="0.35">
      <c r="A167" s="4"/>
      <c r="B167" s="13" t="s">
        <v>94</v>
      </c>
      <c r="C167" s="14">
        <f t="shared" si="128"/>
        <v>1550.6136363636363</v>
      </c>
      <c r="D167" s="14">
        <f t="shared" si="129"/>
        <v>1608</v>
      </c>
      <c r="E167" s="14">
        <f t="shared" si="116"/>
        <v>471</v>
      </c>
      <c r="F167" s="14">
        <f t="shared" si="117"/>
        <v>2475</v>
      </c>
      <c r="G167" s="15">
        <f t="shared" si="130"/>
        <v>10</v>
      </c>
      <c r="H167" s="15">
        <f t="shared" si="131"/>
        <v>10</v>
      </c>
      <c r="I167" s="15">
        <f t="shared" si="132"/>
        <v>10</v>
      </c>
      <c r="J167" s="15">
        <f t="shared" si="133"/>
        <v>10</v>
      </c>
      <c r="K167" s="15">
        <f t="shared" si="120"/>
        <v>4</v>
      </c>
      <c r="L167" s="16">
        <f t="shared" si="134"/>
        <v>1</v>
      </c>
      <c r="M167" s="17">
        <v>1229</v>
      </c>
      <c r="N167" s="17">
        <v>1035</v>
      </c>
      <c r="O167" s="17">
        <v>805</v>
      </c>
      <c r="P167" s="17">
        <v>716</v>
      </c>
      <c r="Q167" s="17">
        <v>1115</v>
      </c>
      <c r="R167" s="17">
        <v>588</v>
      </c>
      <c r="S167" s="17">
        <v>1074</v>
      </c>
      <c r="T167" s="17">
        <v>1853</v>
      </c>
      <c r="U167" s="17">
        <v>1759</v>
      </c>
      <c r="V167" s="17">
        <v>703</v>
      </c>
      <c r="W167" s="17">
        <v>471</v>
      </c>
      <c r="X167" s="17">
        <v>1164</v>
      </c>
      <c r="Y167" s="17">
        <v>1459</v>
      </c>
      <c r="Z167" s="17">
        <v>797</v>
      </c>
      <c r="AA167" s="17">
        <v>1141</v>
      </c>
      <c r="AB167" s="17">
        <v>1657</v>
      </c>
      <c r="AC167" s="17">
        <v>1224</v>
      </c>
      <c r="AD167" s="17">
        <v>1584</v>
      </c>
      <c r="AE167" s="17">
        <v>1617</v>
      </c>
      <c r="AF167" s="17">
        <v>2196</v>
      </c>
      <c r="AG167" s="17">
        <v>2148</v>
      </c>
      <c r="AH167" s="17">
        <v>1823</v>
      </c>
      <c r="AI167" s="17">
        <v>1935</v>
      </c>
      <c r="AJ167" s="17">
        <v>2475</v>
      </c>
      <c r="AK167" s="17">
        <v>2406</v>
      </c>
      <c r="AL167" s="17">
        <v>2001</v>
      </c>
      <c r="AM167" s="17">
        <v>2441</v>
      </c>
      <c r="AN167" s="17">
        <v>2265</v>
      </c>
      <c r="AO167" s="17">
        <v>2057</v>
      </c>
      <c r="AP167" s="17">
        <v>2412</v>
      </c>
      <c r="AQ167" s="17">
        <v>1989</v>
      </c>
      <c r="AR167" s="17">
        <v>2073</v>
      </c>
      <c r="AS167" s="17">
        <v>1526</v>
      </c>
      <c r="AT167" s="17">
        <v>1599</v>
      </c>
      <c r="AU167" s="17">
        <v>1223</v>
      </c>
      <c r="AV167" s="17">
        <v>1688</v>
      </c>
      <c r="AW167" s="17">
        <v>1186</v>
      </c>
      <c r="AX167" s="17">
        <v>1978</v>
      </c>
      <c r="AY167" s="17">
        <v>1130</v>
      </c>
      <c r="AZ167" s="17">
        <v>1404</v>
      </c>
      <c r="BA167" s="17">
        <v>1271</v>
      </c>
      <c r="BB167" s="17">
        <v>1630</v>
      </c>
      <c r="BC167" s="17">
        <v>1741</v>
      </c>
      <c r="BD167" s="17">
        <v>1639</v>
      </c>
      <c r="BE167" s="17"/>
      <c r="BF167" s="17"/>
      <c r="BG167" s="17"/>
      <c r="BH167" s="17"/>
      <c r="BI167" s="17"/>
      <c r="BJ167" s="42"/>
    </row>
    <row r="168" spans="1:62" x14ac:dyDescent="0.35">
      <c r="A168" s="4"/>
      <c r="B168" s="13"/>
      <c r="C168" s="14">
        <f t="shared" si="128"/>
        <v>0</v>
      </c>
      <c r="D168" s="14">
        <f t="shared" si="129"/>
        <v>0</v>
      </c>
      <c r="E168" s="14">
        <f t="shared" si="116"/>
        <v>0</v>
      </c>
      <c r="F168" s="14">
        <f t="shared" si="117"/>
        <v>0</v>
      </c>
      <c r="G168" s="15">
        <f t="shared" si="130"/>
        <v>0</v>
      </c>
      <c r="H168" s="15">
        <f t="shared" si="131"/>
        <v>0</v>
      </c>
      <c r="I168" s="15">
        <f t="shared" si="132"/>
        <v>0</v>
      </c>
      <c r="J168" s="15">
        <f t="shared" si="133"/>
        <v>0</v>
      </c>
      <c r="K168" s="15">
        <f t="shared" si="120"/>
        <v>0</v>
      </c>
      <c r="L168" s="16">
        <f t="shared" si="134"/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0</v>
      </c>
      <c r="AN168" s="17">
        <v>0</v>
      </c>
      <c r="AO168" s="17">
        <v>0</v>
      </c>
      <c r="AP168" s="17">
        <v>0</v>
      </c>
      <c r="AQ168" s="17">
        <v>0</v>
      </c>
      <c r="AR168" s="17">
        <v>0</v>
      </c>
      <c r="AS168" s="17">
        <v>0</v>
      </c>
      <c r="AT168" s="17">
        <v>0</v>
      </c>
      <c r="AU168" s="17">
        <v>0</v>
      </c>
      <c r="AV168" s="17">
        <v>0</v>
      </c>
      <c r="AW168" s="17">
        <v>0</v>
      </c>
      <c r="AX168" s="17">
        <v>0</v>
      </c>
      <c r="AY168" s="17">
        <v>0</v>
      </c>
      <c r="AZ168" s="17">
        <v>0</v>
      </c>
      <c r="BA168" s="17">
        <v>0</v>
      </c>
      <c r="BB168" s="17">
        <v>0</v>
      </c>
      <c r="BC168" s="17">
        <v>0</v>
      </c>
      <c r="BD168" s="17">
        <v>0</v>
      </c>
      <c r="BE168" s="17"/>
      <c r="BF168" s="17"/>
      <c r="BG168" s="17"/>
      <c r="BH168" s="17"/>
      <c r="BI168" s="17"/>
      <c r="BJ168" s="42"/>
    </row>
    <row r="169" spans="1:62" ht="15.45" thickBot="1" x14ac:dyDescent="0.4">
      <c r="B169" s="28"/>
      <c r="C169" s="14">
        <f t="shared" si="128"/>
        <v>0</v>
      </c>
      <c r="D169" s="14">
        <f t="shared" si="129"/>
        <v>0</v>
      </c>
      <c r="E169" s="14">
        <f t="shared" si="116"/>
        <v>0</v>
      </c>
      <c r="F169" s="14">
        <f t="shared" si="117"/>
        <v>0</v>
      </c>
      <c r="G169" s="15">
        <f t="shared" si="130"/>
        <v>0</v>
      </c>
      <c r="H169" s="15">
        <f t="shared" si="131"/>
        <v>0</v>
      </c>
      <c r="I169" s="15">
        <f t="shared" si="132"/>
        <v>0</v>
      </c>
      <c r="J169" s="15">
        <f t="shared" si="133"/>
        <v>0</v>
      </c>
      <c r="K169" s="15">
        <f t="shared" si="120"/>
        <v>0</v>
      </c>
      <c r="L169" s="16">
        <f t="shared" si="134"/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J169" s="17">
        <v>0</v>
      </c>
      <c r="AK169" s="17">
        <v>0</v>
      </c>
      <c r="AL169" s="17">
        <v>0</v>
      </c>
      <c r="AM169" s="17">
        <v>0</v>
      </c>
      <c r="AN169" s="17">
        <v>0</v>
      </c>
      <c r="AO169" s="17">
        <v>0</v>
      </c>
      <c r="AP169" s="17">
        <v>0</v>
      </c>
      <c r="AQ169" s="17">
        <v>0</v>
      </c>
      <c r="AR169" s="17">
        <v>0</v>
      </c>
      <c r="AS169" s="17">
        <v>0</v>
      </c>
      <c r="AT169" s="17">
        <v>0</v>
      </c>
      <c r="AU169" s="17">
        <v>0</v>
      </c>
      <c r="AV169" s="17">
        <v>0</v>
      </c>
      <c r="AW169" s="17">
        <v>0</v>
      </c>
      <c r="AX169" s="17">
        <v>0</v>
      </c>
      <c r="AY169" s="17">
        <v>0</v>
      </c>
      <c r="AZ169" s="17">
        <v>0</v>
      </c>
      <c r="BA169" s="17">
        <v>0</v>
      </c>
      <c r="BB169" s="17">
        <v>0</v>
      </c>
      <c r="BC169" s="17">
        <v>0</v>
      </c>
      <c r="BD169" s="17">
        <v>0</v>
      </c>
      <c r="BE169" s="17"/>
      <c r="BF169" s="17"/>
      <c r="BG169" s="17"/>
      <c r="BH169" s="17"/>
      <c r="BI169" s="17"/>
      <c r="BJ169" s="42"/>
    </row>
    <row r="170" spans="1:62" ht="15.9" thickTop="1" thickBot="1" x14ac:dyDescent="0.4">
      <c r="B170" s="30" t="s">
        <v>95</v>
      </c>
      <c r="C170" s="31">
        <f>AVERAGE(M170:BB170)</f>
        <v>78.428571428571431</v>
      </c>
      <c r="D170" s="31">
        <f>MEDIAN(M170:BB170)</f>
        <v>78</v>
      </c>
      <c r="E170" s="31">
        <f>MIN(M170:BB170)</f>
        <v>68</v>
      </c>
      <c r="F170" s="31">
        <f>MAX(M170:BB170)</f>
        <v>88</v>
      </c>
      <c r="G170" s="50"/>
      <c r="H170" s="50"/>
      <c r="I170" s="50"/>
      <c r="J170" s="50"/>
      <c r="K170" s="39"/>
      <c r="L170" s="50"/>
      <c r="M170" s="32">
        <f t="shared" ref="M170:S170" si="200">COUNTIF(M5:M169,"&gt;0")-1</f>
        <v>73</v>
      </c>
      <c r="N170" s="32">
        <f t="shared" si="200"/>
        <v>86</v>
      </c>
      <c r="O170" s="32">
        <f t="shared" si="200"/>
        <v>75</v>
      </c>
      <c r="P170" s="32">
        <f t="shared" si="200"/>
        <v>74</v>
      </c>
      <c r="Q170" s="32">
        <f t="shared" si="200"/>
        <v>80</v>
      </c>
      <c r="R170" s="32">
        <f t="shared" si="200"/>
        <v>76</v>
      </c>
      <c r="S170" s="32">
        <f t="shared" si="200"/>
        <v>70</v>
      </c>
      <c r="T170" s="32">
        <f>COUNTIF(T5:T169,"&gt;0")-2</f>
        <v>78</v>
      </c>
      <c r="U170" s="32">
        <f>COUNTIF(U5:U169,"&gt;0")-1</f>
        <v>82</v>
      </c>
      <c r="V170" s="32">
        <v>79</v>
      </c>
      <c r="W170" s="32">
        <v>81</v>
      </c>
      <c r="X170" s="32">
        <v>83</v>
      </c>
      <c r="Y170" s="32">
        <v>78</v>
      </c>
      <c r="Z170" s="32">
        <v>68</v>
      </c>
      <c r="AA170" s="32">
        <v>79</v>
      </c>
      <c r="AB170" s="32">
        <v>75</v>
      </c>
      <c r="AC170" s="32">
        <v>76</v>
      </c>
      <c r="AD170" s="32">
        <v>74</v>
      </c>
      <c r="AE170" s="32">
        <v>80</v>
      </c>
      <c r="AF170" s="32">
        <v>84</v>
      </c>
      <c r="AG170" s="32">
        <v>76</v>
      </c>
      <c r="AH170" s="32">
        <v>83</v>
      </c>
      <c r="AI170" s="32">
        <v>76</v>
      </c>
      <c r="AJ170" s="32">
        <v>73</v>
      </c>
      <c r="AK170" s="32">
        <v>88</v>
      </c>
      <c r="AL170" s="32">
        <v>80</v>
      </c>
      <c r="AM170" s="32">
        <v>85</v>
      </c>
      <c r="AN170" s="32">
        <v>85</v>
      </c>
      <c r="AO170" s="32">
        <v>74</v>
      </c>
      <c r="AP170" s="32">
        <v>76</v>
      </c>
      <c r="AQ170" s="32">
        <v>80</v>
      </c>
      <c r="AR170" s="32">
        <v>76</v>
      </c>
      <c r="AS170" s="32">
        <v>86</v>
      </c>
      <c r="AT170" s="32">
        <v>75</v>
      </c>
      <c r="AU170" s="32">
        <v>76</v>
      </c>
      <c r="AV170" s="32">
        <v>87</v>
      </c>
      <c r="AW170" s="32">
        <v>70</v>
      </c>
      <c r="AX170" s="32">
        <v>83</v>
      </c>
      <c r="AY170" s="32">
        <v>79</v>
      </c>
      <c r="AZ170" s="32">
        <v>75</v>
      </c>
      <c r="BA170" s="32">
        <v>78</v>
      </c>
      <c r="BB170" s="32">
        <v>82</v>
      </c>
      <c r="BC170" s="32">
        <v>84</v>
      </c>
      <c r="BD170" s="32">
        <v>82</v>
      </c>
      <c r="BE170" s="32"/>
      <c r="BF170" s="32"/>
      <c r="BG170" s="32"/>
      <c r="BH170" s="32"/>
      <c r="BI170" s="32"/>
      <c r="BJ170" s="44"/>
    </row>
    <row r="171" spans="1:62" ht="15.45" thickBot="1" x14ac:dyDescent="0.4">
      <c r="B171" s="33" t="s">
        <v>96</v>
      </c>
      <c r="C171" s="34">
        <f t="shared" ref="C171:C175" si="201">AVERAGE(M171:BB171)</f>
        <v>18307.547619047618</v>
      </c>
      <c r="D171" s="34">
        <f t="shared" ref="D171:D175" si="202">MEDIAN(M171:BB171)</f>
        <v>18664</v>
      </c>
      <c r="E171" s="34">
        <f t="shared" ref="E171:E175" si="203">MIN(M171:BB171)</f>
        <v>8220</v>
      </c>
      <c r="F171" s="34">
        <f t="shared" ref="F171:F175" si="204">MAX(M171:BB171)</f>
        <v>34046</v>
      </c>
      <c r="G171" s="51"/>
      <c r="H171" s="51"/>
      <c r="I171" s="51"/>
      <c r="J171" s="51"/>
      <c r="K171" s="40"/>
      <c r="L171" s="51"/>
      <c r="M171" s="35">
        <v>16576</v>
      </c>
      <c r="N171" s="35">
        <v>16902</v>
      </c>
      <c r="O171" s="35">
        <v>11788</v>
      </c>
      <c r="P171" s="35">
        <v>11030</v>
      </c>
      <c r="Q171" s="35">
        <v>11929</v>
      </c>
      <c r="R171" s="35">
        <v>9503</v>
      </c>
      <c r="S171" s="35">
        <v>9613</v>
      </c>
      <c r="T171" s="35">
        <v>12948</v>
      </c>
      <c r="U171" s="35">
        <v>15106</v>
      </c>
      <c r="V171" s="35">
        <v>12058</v>
      </c>
      <c r="W171" s="35">
        <v>8220</v>
      </c>
      <c r="X171" s="35">
        <v>13036</v>
      </c>
      <c r="Y171" s="35">
        <v>13044</v>
      </c>
      <c r="Z171" s="35">
        <v>9074</v>
      </c>
      <c r="AA171" s="35">
        <v>12290</v>
      </c>
      <c r="AB171" s="35">
        <v>20909</v>
      </c>
      <c r="AC171" s="35">
        <v>11601</v>
      </c>
      <c r="AD171" s="35">
        <v>15960</v>
      </c>
      <c r="AE171" s="35">
        <v>13289</v>
      </c>
      <c r="AF171" s="35">
        <v>24547</v>
      </c>
      <c r="AG171" s="35">
        <v>21202</v>
      </c>
      <c r="AH171" s="35">
        <v>22451</v>
      </c>
      <c r="AI171" s="35">
        <v>22217</v>
      </c>
      <c r="AJ171" s="35">
        <v>30024</v>
      </c>
      <c r="AK171" s="35">
        <v>26935</v>
      </c>
      <c r="AL171" s="35">
        <v>20746</v>
      </c>
      <c r="AM171" s="35">
        <v>34046</v>
      </c>
      <c r="AN171" s="35">
        <v>26205</v>
      </c>
      <c r="AO171" s="35">
        <v>17410</v>
      </c>
      <c r="AP171" s="35">
        <v>23473</v>
      </c>
      <c r="AQ171" s="35">
        <v>19094</v>
      </c>
      <c r="AR171" s="35">
        <v>25631</v>
      </c>
      <c r="AS171" s="35">
        <v>24141</v>
      </c>
      <c r="AT171" s="35">
        <v>22071</v>
      </c>
      <c r="AU171" s="35">
        <v>21654</v>
      </c>
      <c r="AV171" s="35">
        <v>19406</v>
      </c>
      <c r="AW171" s="35">
        <v>18234</v>
      </c>
      <c r="AX171" s="35">
        <v>21873</v>
      </c>
      <c r="AY171" s="35">
        <v>22559</v>
      </c>
      <c r="AZ171" s="35">
        <v>23131</v>
      </c>
      <c r="BA171" s="35">
        <v>16589</v>
      </c>
      <c r="BB171" s="35">
        <v>20402</v>
      </c>
      <c r="BC171" s="35">
        <v>17738</v>
      </c>
      <c r="BD171" s="35">
        <v>19610</v>
      </c>
      <c r="BE171" s="35"/>
      <c r="BF171" s="35"/>
      <c r="BG171" s="35"/>
      <c r="BH171" s="35"/>
      <c r="BI171" s="35"/>
      <c r="BJ171" s="45"/>
    </row>
    <row r="172" spans="1:62" ht="15.45" thickBot="1" x14ac:dyDescent="0.4">
      <c r="B172" s="33" t="s">
        <v>123</v>
      </c>
      <c r="C172" s="34">
        <f t="shared" si="201"/>
        <v>54.261904761904759</v>
      </c>
      <c r="D172" s="34">
        <f t="shared" si="202"/>
        <v>56.5</v>
      </c>
      <c r="E172" s="34">
        <f t="shared" si="203"/>
        <v>39</v>
      </c>
      <c r="F172" s="34">
        <f t="shared" si="204"/>
        <v>68</v>
      </c>
      <c r="G172" s="51"/>
      <c r="H172" s="51"/>
      <c r="I172" s="51"/>
      <c r="J172" s="51"/>
      <c r="K172" s="40"/>
      <c r="L172" s="51"/>
      <c r="M172" s="35">
        <v>57</v>
      </c>
      <c r="N172" s="35">
        <v>46</v>
      </c>
      <c r="O172" s="35">
        <v>45</v>
      </c>
      <c r="P172" s="35">
        <v>48</v>
      </c>
      <c r="Q172" s="35">
        <v>43</v>
      </c>
      <c r="R172" s="35">
        <v>48</v>
      </c>
      <c r="S172" s="35">
        <v>41</v>
      </c>
      <c r="T172" s="35">
        <v>42</v>
      </c>
      <c r="U172" s="35">
        <v>50</v>
      </c>
      <c r="V172" s="35">
        <v>66</v>
      </c>
      <c r="W172" s="35">
        <v>46</v>
      </c>
      <c r="X172" s="35">
        <v>55</v>
      </c>
      <c r="Y172" s="35">
        <v>44</v>
      </c>
      <c r="Z172" s="35">
        <v>39</v>
      </c>
      <c r="AA172" s="35">
        <v>50</v>
      </c>
      <c r="AB172" s="35">
        <v>55</v>
      </c>
      <c r="AC172" s="35">
        <v>49</v>
      </c>
      <c r="AD172" s="35">
        <v>51</v>
      </c>
      <c r="AE172" s="35">
        <v>41</v>
      </c>
      <c r="AF172" s="35">
        <v>59</v>
      </c>
      <c r="AG172" s="35">
        <v>46</v>
      </c>
      <c r="AH172" s="35">
        <v>57</v>
      </c>
      <c r="AI172" s="35">
        <v>52</v>
      </c>
      <c r="AJ172" s="35">
        <v>64</v>
      </c>
      <c r="AK172" s="35">
        <v>57</v>
      </c>
      <c r="AL172" s="35">
        <v>57</v>
      </c>
      <c r="AM172" s="35">
        <v>68</v>
      </c>
      <c r="AN172" s="35">
        <v>57</v>
      </c>
      <c r="AO172" s="35">
        <v>46</v>
      </c>
      <c r="AP172" s="35">
        <v>57</v>
      </c>
      <c r="AQ172" s="35">
        <v>62</v>
      </c>
      <c r="AR172" s="35">
        <v>65</v>
      </c>
      <c r="AS172" s="35">
        <v>64</v>
      </c>
      <c r="AT172" s="35">
        <v>62</v>
      </c>
      <c r="AU172" s="35">
        <v>62</v>
      </c>
      <c r="AV172" s="35">
        <v>63</v>
      </c>
      <c r="AW172" s="35">
        <v>60</v>
      </c>
      <c r="AX172" s="35">
        <v>60</v>
      </c>
      <c r="AY172" s="35">
        <v>65</v>
      </c>
      <c r="AZ172" s="35">
        <v>64</v>
      </c>
      <c r="BA172" s="35">
        <v>60</v>
      </c>
      <c r="BB172" s="35">
        <v>56</v>
      </c>
      <c r="BC172" s="35">
        <v>62</v>
      </c>
      <c r="BD172" s="35">
        <v>64</v>
      </c>
      <c r="BE172" s="35"/>
      <c r="BF172" s="35"/>
      <c r="BG172" s="35"/>
      <c r="BH172" s="35"/>
      <c r="BI172" s="35"/>
      <c r="BJ172" s="45"/>
    </row>
    <row r="173" spans="1:62" ht="15.45" thickBot="1" x14ac:dyDescent="0.4">
      <c r="B173" s="33" t="s">
        <v>190</v>
      </c>
      <c r="C173" s="34">
        <f t="shared" si="201"/>
        <v>139.77571428571429</v>
      </c>
      <c r="D173" s="34">
        <f t="shared" si="202"/>
        <v>141</v>
      </c>
      <c r="E173" s="34">
        <f t="shared" si="203"/>
        <v>94</v>
      </c>
      <c r="F173" s="34">
        <f t="shared" si="204"/>
        <v>193.25</v>
      </c>
      <c r="G173" s="51"/>
      <c r="H173" s="51"/>
      <c r="I173" s="51"/>
      <c r="J173" s="51"/>
      <c r="K173" s="40"/>
      <c r="L173" s="51"/>
      <c r="M173" s="35">
        <v>142</v>
      </c>
      <c r="N173" s="35">
        <v>135</v>
      </c>
      <c r="O173" s="35">
        <v>117</v>
      </c>
      <c r="P173" s="35">
        <v>112</v>
      </c>
      <c r="Q173" s="35">
        <v>112</v>
      </c>
      <c r="R173" s="35">
        <v>120</v>
      </c>
      <c r="S173" s="35">
        <v>94</v>
      </c>
      <c r="T173" s="35">
        <v>140</v>
      </c>
      <c r="U173" s="35">
        <v>139.5</v>
      </c>
      <c r="V173" s="35">
        <v>121.3</v>
      </c>
      <c r="W173" s="35">
        <v>104.5</v>
      </c>
      <c r="X173" s="35">
        <v>168.5</v>
      </c>
      <c r="Y173" s="35">
        <v>103.25</v>
      </c>
      <c r="Z173" s="35">
        <v>123.25</v>
      </c>
      <c r="AA173" s="35">
        <v>150.5</v>
      </c>
      <c r="AB173" s="35">
        <v>158.25</v>
      </c>
      <c r="AC173" s="35">
        <v>125.5</v>
      </c>
      <c r="AD173" s="35">
        <v>120.75</v>
      </c>
      <c r="AE173" s="35">
        <v>118.25</v>
      </c>
      <c r="AF173" s="35">
        <v>148.25</v>
      </c>
      <c r="AG173" s="35">
        <v>148.75</v>
      </c>
      <c r="AH173" s="35">
        <v>149.75</v>
      </c>
      <c r="AI173" s="35">
        <v>149.75</v>
      </c>
      <c r="AJ173" s="35">
        <v>156.75</v>
      </c>
      <c r="AK173" s="35">
        <v>193.25</v>
      </c>
      <c r="AL173" s="35">
        <v>159.25</v>
      </c>
      <c r="AM173" s="35">
        <v>145.75</v>
      </c>
      <c r="AN173" s="35">
        <v>135.75</v>
      </c>
      <c r="AO173" s="35">
        <v>131.25</v>
      </c>
      <c r="AP173" s="35">
        <v>170.75</v>
      </c>
      <c r="AQ173" s="35">
        <v>158.75</v>
      </c>
      <c r="AR173" s="35">
        <v>164.5</v>
      </c>
      <c r="AS173" s="35">
        <v>154.5</v>
      </c>
      <c r="AT173" s="35">
        <v>153.75</v>
      </c>
      <c r="AU173" s="35">
        <v>147.05000000000001</v>
      </c>
      <c r="AV173" s="35">
        <v>149.69999999999999</v>
      </c>
      <c r="AW173" s="35">
        <v>139</v>
      </c>
      <c r="AX173" s="35">
        <v>144.19999999999999</v>
      </c>
      <c r="AY173" s="35">
        <v>139.78</v>
      </c>
      <c r="AZ173" s="35">
        <v>135.85</v>
      </c>
      <c r="BA173" s="35">
        <v>153.69999999999999</v>
      </c>
      <c r="BB173" s="35">
        <v>135</v>
      </c>
      <c r="BC173" s="35">
        <v>130.80000000000001</v>
      </c>
      <c r="BD173" s="35">
        <v>137.30000000000001</v>
      </c>
      <c r="BE173" s="35"/>
      <c r="BF173" s="35"/>
      <c r="BG173" s="35"/>
      <c r="BH173" s="35"/>
      <c r="BI173" s="35"/>
      <c r="BJ173" s="45"/>
    </row>
    <row r="174" spans="1:62" ht="15.45" thickBot="1" x14ac:dyDescent="0.4">
      <c r="B174" s="33" t="s">
        <v>124</v>
      </c>
      <c r="C174" s="34">
        <f t="shared" si="201"/>
        <v>21.654761904761905</v>
      </c>
      <c r="D174" s="34">
        <f t="shared" si="202"/>
        <v>24.5</v>
      </c>
      <c r="E174" s="34">
        <f t="shared" si="203"/>
        <v>-5</v>
      </c>
      <c r="F174" s="34">
        <f t="shared" si="204"/>
        <v>37</v>
      </c>
      <c r="G174" s="51"/>
      <c r="H174" s="51"/>
      <c r="I174" s="51"/>
      <c r="J174" s="51"/>
      <c r="K174" s="40"/>
      <c r="L174" s="51"/>
      <c r="M174" s="35">
        <v>32</v>
      </c>
      <c r="N174" s="35">
        <v>24</v>
      </c>
      <c r="O174" s="35">
        <v>10</v>
      </c>
      <c r="P174" s="35">
        <v>31</v>
      </c>
      <c r="Q174" s="35">
        <v>19</v>
      </c>
      <c r="R174" s="35">
        <v>30</v>
      </c>
      <c r="S174" s="35">
        <v>30</v>
      </c>
      <c r="T174" s="35">
        <v>10</v>
      </c>
      <c r="U174" s="35">
        <v>32</v>
      </c>
      <c r="V174" s="35">
        <v>29</v>
      </c>
      <c r="W174" s="35">
        <v>-5</v>
      </c>
      <c r="X174" s="35">
        <v>28</v>
      </c>
      <c r="Y174" s="35">
        <v>15</v>
      </c>
      <c r="Z174" s="35">
        <v>33</v>
      </c>
      <c r="AA174" s="35">
        <v>37</v>
      </c>
      <c r="AB174" s="35">
        <v>31</v>
      </c>
      <c r="AC174" s="35">
        <v>4</v>
      </c>
      <c r="AD174" s="35">
        <v>20</v>
      </c>
      <c r="AE174" s="35">
        <v>30</v>
      </c>
      <c r="AF174" s="35">
        <v>26</v>
      </c>
      <c r="AG174" s="35">
        <v>23</v>
      </c>
      <c r="AH174" s="35">
        <v>20</v>
      </c>
      <c r="AI174" s="35">
        <v>25</v>
      </c>
      <c r="AJ174" s="35">
        <v>23</v>
      </c>
      <c r="AK174" s="35">
        <v>32</v>
      </c>
      <c r="AL174" s="35">
        <v>1</v>
      </c>
      <c r="AM174" s="35">
        <v>18</v>
      </c>
      <c r="AN174" s="35">
        <v>26</v>
      </c>
      <c r="AO174" s="35">
        <v>0</v>
      </c>
      <c r="AP174" s="35">
        <v>13</v>
      </c>
      <c r="AQ174" s="35">
        <v>10</v>
      </c>
      <c r="AR174" s="35">
        <v>24</v>
      </c>
      <c r="AS174" s="35">
        <v>23</v>
      </c>
      <c r="AT174" s="35">
        <v>25</v>
      </c>
      <c r="AU174" s="35">
        <v>25</v>
      </c>
      <c r="AV174" s="35">
        <v>4</v>
      </c>
      <c r="AW174" s="35">
        <v>14</v>
      </c>
      <c r="AX174" s="35">
        <v>29</v>
      </c>
      <c r="AY174" s="35">
        <v>31</v>
      </c>
      <c r="AZ174" s="35">
        <v>29.5</v>
      </c>
      <c r="BA174" s="35">
        <v>36</v>
      </c>
      <c r="BB174" s="35">
        <v>12</v>
      </c>
      <c r="BC174" s="35">
        <v>34</v>
      </c>
      <c r="BD174" s="35">
        <v>29</v>
      </c>
      <c r="BE174" s="35"/>
      <c r="BF174" s="35"/>
      <c r="BG174" s="35"/>
      <c r="BH174" s="35"/>
      <c r="BI174" s="35"/>
      <c r="BJ174" s="45"/>
    </row>
    <row r="175" spans="1:62" ht="16.95" customHeight="1" thickBot="1" x14ac:dyDescent="0.4">
      <c r="B175" s="36" t="s">
        <v>156</v>
      </c>
      <c r="C175" s="37">
        <f t="shared" si="201"/>
        <v>6.3157894736842106</v>
      </c>
      <c r="D175" s="37">
        <f t="shared" si="202"/>
        <v>4</v>
      </c>
      <c r="E175" s="37">
        <f t="shared" si="203"/>
        <v>0</v>
      </c>
      <c r="F175" s="37">
        <f t="shared" si="204"/>
        <v>32</v>
      </c>
      <c r="G175" s="52"/>
      <c r="H175" s="52"/>
      <c r="I175" s="52"/>
      <c r="J175" s="52"/>
      <c r="K175" s="41"/>
      <c r="L175" s="52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>
        <v>3</v>
      </c>
      <c r="AK175" s="38">
        <v>0</v>
      </c>
      <c r="AL175" s="38">
        <v>7</v>
      </c>
      <c r="AM175" s="38">
        <v>1</v>
      </c>
      <c r="AN175" s="38">
        <v>7</v>
      </c>
      <c r="AO175" s="38">
        <v>32</v>
      </c>
      <c r="AP175" s="38">
        <v>0</v>
      </c>
      <c r="AQ175" s="38">
        <v>11</v>
      </c>
      <c r="AR175" s="38">
        <v>0</v>
      </c>
      <c r="AS175" s="38">
        <v>4</v>
      </c>
      <c r="AT175" s="38">
        <v>1</v>
      </c>
      <c r="AU175" s="38">
        <v>2</v>
      </c>
      <c r="AV175" s="38">
        <v>13</v>
      </c>
      <c r="AW175" s="38">
        <v>16</v>
      </c>
      <c r="AX175" s="38">
        <v>7</v>
      </c>
      <c r="AY175" s="38">
        <v>4.5</v>
      </c>
      <c r="AZ175" s="38">
        <v>0.5</v>
      </c>
      <c r="BA175" s="38">
        <v>3</v>
      </c>
      <c r="BB175" s="38">
        <v>8</v>
      </c>
      <c r="BC175" s="38">
        <v>10.5</v>
      </c>
      <c r="BD175" s="38">
        <v>0.2</v>
      </c>
      <c r="BE175" s="38"/>
      <c r="BF175" s="38"/>
      <c r="BG175" s="38"/>
      <c r="BH175" s="38"/>
      <c r="BI175" s="38"/>
      <c r="BJ175" s="46"/>
    </row>
    <row r="176" spans="1:62" ht="17.5" customHeight="1" thickTop="1" x14ac:dyDescent="0.35">
      <c r="C176" s="55" t="s">
        <v>109</v>
      </c>
      <c r="D176" s="55" t="s">
        <v>111</v>
      </c>
      <c r="E176" s="55" t="s">
        <v>112</v>
      </c>
      <c r="F176" s="55" t="s">
        <v>113</v>
      </c>
      <c r="G176" s="48" t="s">
        <v>115</v>
      </c>
      <c r="H176" s="48" t="s">
        <v>115</v>
      </c>
      <c r="I176" s="48" t="s">
        <v>115</v>
      </c>
      <c r="J176" s="48" t="s">
        <v>115</v>
      </c>
      <c r="K176" s="48" t="s">
        <v>115</v>
      </c>
      <c r="L176" s="48" t="s">
        <v>115</v>
      </c>
      <c r="M176" s="53">
        <v>1980</v>
      </c>
      <c r="N176" s="53">
        <v>1981</v>
      </c>
      <c r="O176" s="53">
        <v>1982</v>
      </c>
      <c r="P176" s="53">
        <v>1983</v>
      </c>
      <c r="Q176" s="53">
        <v>1984</v>
      </c>
      <c r="R176" s="53">
        <v>1985</v>
      </c>
      <c r="S176" s="53">
        <v>1986</v>
      </c>
      <c r="T176" s="53">
        <v>1987</v>
      </c>
      <c r="U176" s="53">
        <v>1988</v>
      </c>
      <c r="V176" s="53">
        <v>1989</v>
      </c>
      <c r="W176" s="53">
        <v>1990</v>
      </c>
      <c r="X176" s="53">
        <v>1991</v>
      </c>
      <c r="Y176" s="53">
        <v>1992</v>
      </c>
      <c r="Z176" s="53">
        <v>1993</v>
      </c>
      <c r="AA176" s="53">
        <v>1994</v>
      </c>
      <c r="AB176" s="53">
        <v>1995</v>
      </c>
      <c r="AC176" s="53">
        <v>1996</v>
      </c>
      <c r="AD176" s="53">
        <v>1997</v>
      </c>
      <c r="AE176" s="53">
        <v>1998</v>
      </c>
      <c r="AF176" s="53">
        <v>1999</v>
      </c>
      <c r="AG176" s="53">
        <v>2000</v>
      </c>
      <c r="AH176" s="53">
        <v>2001</v>
      </c>
      <c r="AI176" s="53">
        <v>2002</v>
      </c>
      <c r="AJ176" s="53">
        <v>2003</v>
      </c>
      <c r="AK176" s="53">
        <v>2004</v>
      </c>
      <c r="AL176" s="53">
        <v>2005</v>
      </c>
      <c r="AM176" s="53">
        <v>2006</v>
      </c>
      <c r="AN176" s="53">
        <v>2007</v>
      </c>
      <c r="AO176" s="53">
        <v>2008</v>
      </c>
      <c r="AP176" s="53">
        <v>2009</v>
      </c>
      <c r="AQ176" s="53">
        <v>2010</v>
      </c>
      <c r="AR176" s="53">
        <v>2011</v>
      </c>
      <c r="AS176" s="53">
        <v>2012</v>
      </c>
      <c r="AT176" s="53">
        <v>2013</v>
      </c>
      <c r="AU176" s="53">
        <v>2014</v>
      </c>
      <c r="AV176" s="53">
        <v>2015</v>
      </c>
      <c r="AW176" s="53">
        <v>2016</v>
      </c>
      <c r="AX176" s="53">
        <v>2017</v>
      </c>
      <c r="AY176" s="53">
        <v>2018</v>
      </c>
      <c r="AZ176" s="53">
        <v>2019</v>
      </c>
      <c r="BA176" s="53">
        <v>2020</v>
      </c>
      <c r="BB176" s="53">
        <v>2021</v>
      </c>
      <c r="BC176" s="53">
        <v>2022</v>
      </c>
      <c r="BD176" s="53">
        <v>2023</v>
      </c>
      <c r="BE176" s="53">
        <v>2024</v>
      </c>
      <c r="BF176" s="53">
        <v>2025</v>
      </c>
      <c r="BG176" s="53">
        <v>2026</v>
      </c>
      <c r="BH176" s="53">
        <v>2027</v>
      </c>
      <c r="BI176" s="53">
        <v>2028</v>
      </c>
      <c r="BJ176" s="53">
        <v>2029</v>
      </c>
    </row>
    <row r="177" spans="3:62" ht="15.45" thickBot="1" x14ac:dyDescent="0.4">
      <c r="C177" s="56"/>
      <c r="D177" s="56"/>
      <c r="E177" s="56"/>
      <c r="F177" s="56"/>
      <c r="G177" s="49"/>
      <c r="H177" s="49"/>
      <c r="I177" s="49"/>
      <c r="J177" s="49"/>
      <c r="K177" s="49"/>
      <c r="L177" s="49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>
        <v>2010</v>
      </c>
      <c r="AR177" s="54">
        <v>2011</v>
      </c>
      <c r="AS177" s="54">
        <v>2012</v>
      </c>
      <c r="AT177" s="54"/>
      <c r="AU177" s="54">
        <v>2014</v>
      </c>
      <c r="AV177" s="54">
        <v>2015</v>
      </c>
      <c r="AW177" s="54">
        <v>2016</v>
      </c>
      <c r="AX177" s="54">
        <v>2017</v>
      </c>
      <c r="AY177" s="54">
        <v>2018</v>
      </c>
      <c r="AZ177" s="54">
        <v>2019</v>
      </c>
      <c r="BA177" s="54">
        <v>2020</v>
      </c>
      <c r="BB177" s="54">
        <v>2021</v>
      </c>
      <c r="BC177" s="54">
        <v>2018</v>
      </c>
      <c r="BD177" s="54">
        <v>2019</v>
      </c>
      <c r="BE177" s="54">
        <v>2020</v>
      </c>
      <c r="BF177" s="54">
        <v>2021</v>
      </c>
      <c r="BG177" s="54">
        <v>2018</v>
      </c>
      <c r="BH177" s="54">
        <v>2019</v>
      </c>
      <c r="BI177" s="54">
        <v>2020</v>
      </c>
      <c r="BJ177" s="54">
        <v>2021</v>
      </c>
    </row>
    <row r="178" spans="3:62" ht="15.45" thickTop="1" x14ac:dyDescent="0.35"/>
  </sheetData>
  <mergeCells count="69">
    <mergeCell ref="BB176:BB177"/>
    <mergeCell ref="AQ176:AQ177"/>
    <mergeCell ref="AR176:AR177"/>
    <mergeCell ref="AS176:AS177"/>
    <mergeCell ref="AT176:AT177"/>
    <mergeCell ref="AU176:AU177"/>
    <mergeCell ref="AV176:AV177"/>
    <mergeCell ref="AW176:AW177"/>
    <mergeCell ref="AX176:AX177"/>
    <mergeCell ref="AY176:AY177"/>
    <mergeCell ref="AZ176:AZ177"/>
    <mergeCell ref="BA176:BA177"/>
    <mergeCell ref="AP176:AP177"/>
    <mergeCell ref="AL176:AL177"/>
    <mergeCell ref="AM176:AM177"/>
    <mergeCell ref="AN176:AN177"/>
    <mergeCell ref="AO176:AO177"/>
    <mergeCell ref="AJ176:AJ177"/>
    <mergeCell ref="AK176:AK177"/>
    <mergeCell ref="C3:C4"/>
    <mergeCell ref="D3:D4"/>
    <mergeCell ref="E3:E4"/>
    <mergeCell ref="C176:C177"/>
    <mergeCell ref="D176:D177"/>
    <mergeCell ref="E176:E177"/>
    <mergeCell ref="F3:F4"/>
    <mergeCell ref="AG176:AG177"/>
    <mergeCell ref="AF176:AF177"/>
    <mergeCell ref="L176:L177"/>
    <mergeCell ref="F176:F177"/>
    <mergeCell ref="Q176:Q177"/>
    <mergeCell ref="AH176:AH177"/>
    <mergeCell ref="AI176:AI177"/>
    <mergeCell ref="U176:U177"/>
    <mergeCell ref="V176:V177"/>
    <mergeCell ref="R176:R177"/>
    <mergeCell ref="S176:S177"/>
    <mergeCell ref="M176:M177"/>
    <mergeCell ref="N176:N177"/>
    <mergeCell ref="O176:O177"/>
    <mergeCell ref="P176:P177"/>
    <mergeCell ref="BI176:BI177"/>
    <mergeCell ref="BJ176:BJ177"/>
    <mergeCell ref="BC176:BC177"/>
    <mergeCell ref="BD176:BD177"/>
    <mergeCell ref="BE176:BE177"/>
    <mergeCell ref="BF176:BF177"/>
    <mergeCell ref="BG176:BG177"/>
    <mergeCell ref="J170:J175"/>
    <mergeCell ref="I170:I175"/>
    <mergeCell ref="H170:H175"/>
    <mergeCell ref="G170:G175"/>
    <mergeCell ref="BH176:BH177"/>
    <mergeCell ref="AE176:AE177"/>
    <mergeCell ref="AD176:AD177"/>
    <mergeCell ref="AC176:AC177"/>
    <mergeCell ref="AB176:AB177"/>
    <mergeCell ref="AA176:AA177"/>
    <mergeCell ref="Z176:Z177"/>
    <mergeCell ref="Y176:Y177"/>
    <mergeCell ref="X176:X177"/>
    <mergeCell ref="L170:L175"/>
    <mergeCell ref="W176:W177"/>
    <mergeCell ref="T176:T177"/>
    <mergeCell ref="K176:K177"/>
    <mergeCell ref="J176:J177"/>
    <mergeCell ref="I176:I177"/>
    <mergeCell ref="H176:H177"/>
    <mergeCell ref="G176:G177"/>
  </mergeCells>
  <phoneticPr fontId="2" type="noConversion"/>
  <printOptions horizontalCentered="1" verticalCentered="1"/>
  <pageMargins left="0.25" right="0.25" top="0.75" bottom="0.75" header="0.3" footer="0.3"/>
  <pageSetup paperSize="5" scale="59" fitToHeight="0" orientation="landscape" horizontalDpi="4294967293" r:id="rId1"/>
  <headerFooter alignWithMargins="0"/>
  <ignoredErrors>
    <ignoredError sqref="G5:H5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06"/>
  <sheetViews>
    <sheetView topLeftCell="E1" workbookViewId="0">
      <selection activeCell="C48" sqref="C48"/>
    </sheetView>
  </sheetViews>
  <sheetFormatPr defaultRowHeight="12.45" x14ac:dyDescent="0.3"/>
  <cols>
    <col min="2" max="2" width="14.921875" customWidth="1"/>
    <col min="3" max="3" width="17.84375" customWidth="1"/>
    <col min="4" max="4" width="18.69140625" customWidth="1"/>
    <col min="5" max="5" width="11" customWidth="1"/>
  </cols>
  <sheetData>
    <row r="2" spans="1:5" x14ac:dyDescent="0.3">
      <c r="A2" s="2" t="s">
        <v>126</v>
      </c>
      <c r="B2" s="2" t="s">
        <v>95</v>
      </c>
      <c r="C2" s="2" t="s">
        <v>185</v>
      </c>
      <c r="D2" s="2" t="s">
        <v>125</v>
      </c>
      <c r="E2" s="2" t="s">
        <v>157</v>
      </c>
    </row>
    <row r="3" spans="1:5" x14ac:dyDescent="0.3">
      <c r="A3">
        <v>1980</v>
      </c>
      <c r="B3" s="1">
        <v>73</v>
      </c>
      <c r="C3" s="1">
        <v>57</v>
      </c>
      <c r="D3" s="1">
        <v>32</v>
      </c>
      <c r="E3" s="3">
        <v>142</v>
      </c>
    </row>
    <row r="4" spans="1:5" x14ac:dyDescent="0.3">
      <c r="A4">
        <v>1981</v>
      </c>
      <c r="B4" s="1">
        <v>86</v>
      </c>
      <c r="C4" s="1">
        <v>46</v>
      </c>
      <c r="D4" s="1">
        <v>24</v>
      </c>
      <c r="E4" s="3">
        <v>135</v>
      </c>
    </row>
    <row r="5" spans="1:5" x14ac:dyDescent="0.3">
      <c r="A5">
        <v>1982</v>
      </c>
      <c r="B5" s="1">
        <v>75</v>
      </c>
      <c r="C5" s="1">
        <v>45</v>
      </c>
      <c r="D5" s="1">
        <v>10</v>
      </c>
      <c r="E5" s="3">
        <v>117</v>
      </c>
    </row>
    <row r="6" spans="1:5" x14ac:dyDescent="0.3">
      <c r="A6">
        <v>1983</v>
      </c>
      <c r="B6" s="1">
        <v>74</v>
      </c>
      <c r="C6" s="1">
        <v>48</v>
      </c>
      <c r="D6" s="1">
        <v>31</v>
      </c>
      <c r="E6" s="3">
        <v>112</v>
      </c>
    </row>
    <row r="7" spans="1:5" x14ac:dyDescent="0.3">
      <c r="A7">
        <v>1984</v>
      </c>
      <c r="B7" s="1">
        <v>80</v>
      </c>
      <c r="C7" s="1">
        <v>43</v>
      </c>
      <c r="D7" s="1">
        <v>19</v>
      </c>
      <c r="E7" s="3">
        <v>112</v>
      </c>
    </row>
    <row r="8" spans="1:5" x14ac:dyDescent="0.3">
      <c r="A8">
        <v>1985</v>
      </c>
      <c r="B8" s="1">
        <v>76</v>
      </c>
      <c r="C8" s="1">
        <v>48</v>
      </c>
      <c r="D8" s="1">
        <v>30</v>
      </c>
      <c r="E8" s="3">
        <f>'Data - 1980 to present'!R173</f>
        <v>120</v>
      </c>
    </row>
    <row r="9" spans="1:5" x14ac:dyDescent="0.3">
      <c r="A9">
        <v>1986</v>
      </c>
      <c r="B9" s="1">
        <v>70</v>
      </c>
      <c r="C9" s="1">
        <v>41</v>
      </c>
      <c r="D9" s="1">
        <v>30</v>
      </c>
      <c r="E9" s="3">
        <f>'Data - 1980 to present'!S173</f>
        <v>94</v>
      </c>
    </row>
    <row r="10" spans="1:5" x14ac:dyDescent="0.3">
      <c r="A10">
        <v>1987</v>
      </c>
      <c r="B10" s="1">
        <v>78</v>
      </c>
      <c r="C10" s="1">
        <v>42</v>
      </c>
      <c r="D10" s="1">
        <v>10</v>
      </c>
      <c r="E10" s="3">
        <f>'Data - 1980 to present'!T173</f>
        <v>140</v>
      </c>
    </row>
    <row r="11" spans="1:5" x14ac:dyDescent="0.3">
      <c r="A11">
        <v>1988</v>
      </c>
      <c r="B11" s="1">
        <v>82</v>
      </c>
      <c r="C11" s="1">
        <v>50</v>
      </c>
      <c r="D11" s="1">
        <v>32</v>
      </c>
      <c r="E11" s="3">
        <f>'Data - 1980 to present'!U173</f>
        <v>139.5</v>
      </c>
    </row>
    <row r="12" spans="1:5" x14ac:dyDescent="0.3">
      <c r="A12">
        <v>1989</v>
      </c>
      <c r="B12" s="1">
        <v>79</v>
      </c>
      <c r="C12" s="1">
        <v>66</v>
      </c>
      <c r="D12" s="1">
        <v>29</v>
      </c>
      <c r="E12" s="3">
        <f>'Data - 1980 to present'!V173</f>
        <v>121.3</v>
      </c>
    </row>
    <row r="13" spans="1:5" x14ac:dyDescent="0.3">
      <c r="A13">
        <v>1990</v>
      </c>
      <c r="B13" s="1">
        <v>81</v>
      </c>
      <c r="C13" s="1">
        <v>46</v>
      </c>
      <c r="D13" s="1">
        <v>-5</v>
      </c>
      <c r="E13" s="3">
        <f>'Data - 1980 to present'!W173</f>
        <v>104.5</v>
      </c>
    </row>
    <row r="14" spans="1:5" x14ac:dyDescent="0.3">
      <c r="A14">
        <v>1991</v>
      </c>
      <c r="B14" s="1">
        <v>83</v>
      </c>
      <c r="C14" s="1">
        <v>55</v>
      </c>
      <c r="D14" s="1">
        <v>28</v>
      </c>
      <c r="E14" s="3">
        <f>'Data - 1980 to present'!X173</f>
        <v>168.5</v>
      </c>
    </row>
    <row r="15" spans="1:5" x14ac:dyDescent="0.3">
      <c r="A15">
        <v>1992</v>
      </c>
      <c r="B15" s="1">
        <v>78</v>
      </c>
      <c r="C15" s="1">
        <v>44</v>
      </c>
      <c r="D15" s="1">
        <v>15</v>
      </c>
      <c r="E15" s="3">
        <f>'Data - 1980 to present'!Y173</f>
        <v>103.25</v>
      </c>
    </row>
    <row r="16" spans="1:5" x14ac:dyDescent="0.3">
      <c r="A16">
        <v>1993</v>
      </c>
      <c r="B16" s="1">
        <v>68</v>
      </c>
      <c r="C16" s="1">
        <v>39</v>
      </c>
      <c r="D16" s="1">
        <v>33</v>
      </c>
      <c r="E16" s="3">
        <f>'Data - 1980 to present'!Z173</f>
        <v>123.25</v>
      </c>
    </row>
    <row r="17" spans="1:5" x14ac:dyDescent="0.3">
      <c r="A17">
        <v>1994</v>
      </c>
      <c r="B17" s="1">
        <v>79</v>
      </c>
      <c r="C17" s="1">
        <v>50</v>
      </c>
      <c r="D17" s="1">
        <v>37</v>
      </c>
      <c r="E17" s="3">
        <f>'Data - 1980 to present'!AA173</f>
        <v>150.5</v>
      </c>
    </row>
    <row r="18" spans="1:5" x14ac:dyDescent="0.3">
      <c r="A18">
        <v>1995</v>
      </c>
      <c r="B18" s="1">
        <v>75</v>
      </c>
      <c r="C18" s="1">
        <v>55</v>
      </c>
      <c r="D18" s="1">
        <v>31</v>
      </c>
      <c r="E18" s="3">
        <f>'Data - 1980 to present'!AB173</f>
        <v>158.25</v>
      </c>
    </row>
    <row r="19" spans="1:5" x14ac:dyDescent="0.3">
      <c r="A19">
        <v>1996</v>
      </c>
      <c r="B19" s="1">
        <v>76</v>
      </c>
      <c r="C19" s="1">
        <v>49</v>
      </c>
      <c r="D19" s="1">
        <v>4</v>
      </c>
      <c r="E19" s="3">
        <f>'Data - 1980 to present'!AC173</f>
        <v>125.5</v>
      </c>
    </row>
    <row r="20" spans="1:5" x14ac:dyDescent="0.3">
      <c r="A20">
        <v>1997</v>
      </c>
      <c r="B20" s="1">
        <v>74</v>
      </c>
      <c r="C20" s="1">
        <v>51</v>
      </c>
      <c r="D20" s="1">
        <v>20</v>
      </c>
      <c r="E20" s="3">
        <f>'Data - 1980 to present'!AD173</f>
        <v>120.75</v>
      </c>
    </row>
    <row r="21" spans="1:5" x14ac:dyDescent="0.3">
      <c r="A21">
        <v>1998</v>
      </c>
      <c r="B21" s="1">
        <v>80</v>
      </c>
      <c r="C21" s="1">
        <v>41</v>
      </c>
      <c r="D21" s="1">
        <v>30</v>
      </c>
      <c r="E21" s="3">
        <f>'Data - 1980 to present'!AE173</f>
        <v>118.25</v>
      </c>
    </row>
    <row r="22" spans="1:5" x14ac:dyDescent="0.3">
      <c r="A22">
        <v>1999</v>
      </c>
      <c r="B22" s="1">
        <v>84</v>
      </c>
      <c r="C22" s="1">
        <v>59</v>
      </c>
      <c r="D22" s="1">
        <v>26</v>
      </c>
      <c r="E22" s="3">
        <f>'Data - 1980 to present'!AF173</f>
        <v>148.25</v>
      </c>
    </row>
    <row r="23" spans="1:5" x14ac:dyDescent="0.3">
      <c r="A23">
        <v>2000</v>
      </c>
      <c r="B23" s="1">
        <v>76</v>
      </c>
      <c r="C23" s="1">
        <v>46</v>
      </c>
      <c r="D23" s="1">
        <v>23</v>
      </c>
      <c r="E23" s="3">
        <f>'Data - 1980 to present'!AG173</f>
        <v>148.75</v>
      </c>
    </row>
    <row r="24" spans="1:5" x14ac:dyDescent="0.3">
      <c r="A24">
        <v>2001</v>
      </c>
      <c r="B24" s="1">
        <v>83</v>
      </c>
      <c r="C24" s="1">
        <v>57</v>
      </c>
      <c r="D24" s="1">
        <v>20</v>
      </c>
      <c r="E24" s="3">
        <v>149.75</v>
      </c>
    </row>
    <row r="25" spans="1:5" x14ac:dyDescent="0.3">
      <c r="A25">
        <v>2002</v>
      </c>
      <c r="B25" s="1">
        <v>76</v>
      </c>
      <c r="C25" s="1">
        <v>52</v>
      </c>
      <c r="D25" s="1">
        <v>25</v>
      </c>
      <c r="E25" s="3">
        <v>149.75</v>
      </c>
    </row>
    <row r="26" spans="1:5" x14ac:dyDescent="0.3">
      <c r="A26">
        <v>2003</v>
      </c>
      <c r="B26" s="1">
        <v>73</v>
      </c>
      <c r="C26" s="1">
        <v>64</v>
      </c>
      <c r="D26" s="1">
        <v>23</v>
      </c>
      <c r="E26" s="3">
        <v>156.75</v>
      </c>
    </row>
    <row r="27" spans="1:5" x14ac:dyDescent="0.3">
      <c r="A27">
        <v>2004</v>
      </c>
      <c r="B27" s="1">
        <v>88</v>
      </c>
      <c r="C27" s="1">
        <v>57</v>
      </c>
      <c r="D27" s="1">
        <v>32</v>
      </c>
      <c r="E27" s="3">
        <v>193.25</v>
      </c>
    </row>
    <row r="28" spans="1:5" x14ac:dyDescent="0.3">
      <c r="A28">
        <v>2005</v>
      </c>
      <c r="B28" s="1">
        <v>80</v>
      </c>
      <c r="C28" s="1">
        <v>57</v>
      </c>
      <c r="D28" s="1">
        <v>1</v>
      </c>
      <c r="E28" s="3">
        <v>159.25</v>
      </c>
    </row>
    <row r="29" spans="1:5" x14ac:dyDescent="0.3">
      <c r="A29">
        <v>2006</v>
      </c>
      <c r="B29" s="1">
        <v>85</v>
      </c>
      <c r="C29" s="1">
        <v>68</v>
      </c>
      <c r="D29" s="1">
        <v>18</v>
      </c>
      <c r="E29" s="3">
        <v>145.75</v>
      </c>
    </row>
    <row r="30" spans="1:5" x14ac:dyDescent="0.3">
      <c r="A30">
        <v>2007</v>
      </c>
      <c r="B30" s="1">
        <v>85</v>
      </c>
      <c r="C30" s="1">
        <v>57</v>
      </c>
      <c r="D30" s="1">
        <v>26</v>
      </c>
      <c r="E30" s="3">
        <v>135.75</v>
      </c>
    </row>
    <row r="31" spans="1:5" x14ac:dyDescent="0.3">
      <c r="A31">
        <v>2008</v>
      </c>
      <c r="B31" s="1">
        <v>74</v>
      </c>
      <c r="C31" s="1">
        <v>46</v>
      </c>
      <c r="D31" s="1">
        <v>0</v>
      </c>
      <c r="E31" s="3">
        <v>131.25</v>
      </c>
    </row>
    <row r="32" spans="1:5" x14ac:dyDescent="0.3">
      <c r="A32">
        <v>2009</v>
      </c>
      <c r="B32" s="1">
        <v>76</v>
      </c>
      <c r="C32" s="1">
        <v>57</v>
      </c>
      <c r="D32" s="1">
        <v>13</v>
      </c>
      <c r="E32" s="3">
        <v>170.75</v>
      </c>
    </row>
    <row r="33" spans="1:5" x14ac:dyDescent="0.3">
      <c r="A33">
        <v>2010</v>
      </c>
      <c r="B33" s="1">
        <v>80</v>
      </c>
      <c r="C33" s="1">
        <v>62</v>
      </c>
      <c r="D33" s="1">
        <v>10</v>
      </c>
      <c r="E33" s="3">
        <v>158.75</v>
      </c>
    </row>
    <row r="34" spans="1:5" x14ac:dyDescent="0.3">
      <c r="A34">
        <v>2011</v>
      </c>
      <c r="B34" s="1">
        <v>76</v>
      </c>
      <c r="C34" s="1">
        <v>65</v>
      </c>
      <c r="D34" s="1">
        <v>24</v>
      </c>
      <c r="E34" s="3">
        <v>164.5</v>
      </c>
    </row>
    <row r="35" spans="1:5" x14ac:dyDescent="0.3">
      <c r="A35">
        <v>2012</v>
      </c>
      <c r="B35" s="1">
        <v>86</v>
      </c>
      <c r="C35" s="1">
        <v>64</v>
      </c>
      <c r="D35" s="1">
        <v>23</v>
      </c>
      <c r="E35" s="3">
        <v>154.5</v>
      </c>
    </row>
    <row r="36" spans="1:5" x14ac:dyDescent="0.3">
      <c r="A36">
        <v>2013</v>
      </c>
      <c r="B36" s="1">
        <v>75</v>
      </c>
      <c r="C36" s="1">
        <v>62</v>
      </c>
      <c r="D36" s="1">
        <v>25</v>
      </c>
      <c r="E36" s="3">
        <v>153.75</v>
      </c>
    </row>
    <row r="37" spans="1:5" x14ac:dyDescent="0.3">
      <c r="A37">
        <v>2014</v>
      </c>
      <c r="B37" s="1">
        <v>76</v>
      </c>
      <c r="C37" s="1">
        <v>62</v>
      </c>
      <c r="D37" s="1">
        <v>25</v>
      </c>
      <c r="E37" s="3">
        <v>147.05000000000001</v>
      </c>
    </row>
    <row r="38" spans="1:5" x14ac:dyDescent="0.3">
      <c r="A38">
        <v>2015</v>
      </c>
      <c r="B38" s="1">
        <v>87</v>
      </c>
      <c r="C38" s="1">
        <v>63</v>
      </c>
      <c r="D38" s="1">
        <v>4</v>
      </c>
      <c r="E38" s="3">
        <v>149.69999999999999</v>
      </c>
    </row>
    <row r="39" spans="1:5" x14ac:dyDescent="0.3">
      <c r="A39">
        <v>2016</v>
      </c>
      <c r="B39" s="1">
        <v>70</v>
      </c>
      <c r="C39" s="1">
        <v>60</v>
      </c>
      <c r="D39" s="1">
        <v>14</v>
      </c>
      <c r="E39" s="3">
        <v>139</v>
      </c>
    </row>
    <row r="40" spans="1:5" x14ac:dyDescent="0.3">
      <c r="A40">
        <v>2017</v>
      </c>
      <c r="B40" s="1">
        <v>83</v>
      </c>
      <c r="C40" s="1">
        <v>60</v>
      </c>
      <c r="D40" s="1">
        <v>29</v>
      </c>
      <c r="E40" s="3">
        <v>144</v>
      </c>
    </row>
    <row r="41" spans="1:5" x14ac:dyDescent="0.3">
      <c r="A41">
        <v>2018</v>
      </c>
      <c r="B41" s="1">
        <v>79</v>
      </c>
      <c r="C41" s="1">
        <v>65</v>
      </c>
      <c r="D41" s="1">
        <v>31</v>
      </c>
      <c r="E41" s="3">
        <v>139.80000000000001</v>
      </c>
    </row>
    <row r="42" spans="1:5" x14ac:dyDescent="0.3">
      <c r="A42">
        <v>2019</v>
      </c>
      <c r="B42" s="1">
        <v>75</v>
      </c>
      <c r="C42" s="1">
        <v>64</v>
      </c>
      <c r="D42" s="1">
        <v>29.5</v>
      </c>
      <c r="E42" s="3">
        <v>135.80000000000001</v>
      </c>
    </row>
    <row r="43" spans="1:5" x14ac:dyDescent="0.3">
      <c r="A43">
        <v>2020</v>
      </c>
      <c r="B43" s="1">
        <v>78</v>
      </c>
      <c r="C43" s="1">
        <v>60</v>
      </c>
      <c r="D43" s="1">
        <v>36</v>
      </c>
      <c r="E43" s="3">
        <v>154</v>
      </c>
    </row>
    <row r="44" spans="1:5" x14ac:dyDescent="0.3">
      <c r="A44">
        <v>2021</v>
      </c>
      <c r="B44" s="1">
        <v>82</v>
      </c>
      <c r="C44" s="1">
        <v>56</v>
      </c>
      <c r="D44" s="1">
        <v>12</v>
      </c>
      <c r="E44" s="3">
        <v>135</v>
      </c>
    </row>
    <row r="45" spans="1:5" x14ac:dyDescent="0.3">
      <c r="A45">
        <v>2022</v>
      </c>
      <c r="B45" s="1">
        <v>79</v>
      </c>
      <c r="C45" s="1">
        <v>62</v>
      </c>
      <c r="D45" s="1">
        <v>34</v>
      </c>
      <c r="E45" s="3">
        <v>130.80000000000001</v>
      </c>
    </row>
    <row r="46" spans="1:5" x14ac:dyDescent="0.3">
      <c r="A46">
        <v>2023</v>
      </c>
      <c r="B46" s="1">
        <v>82</v>
      </c>
      <c r="C46" s="1">
        <v>64</v>
      </c>
      <c r="D46" s="1">
        <v>29</v>
      </c>
      <c r="E46" s="3">
        <v>137</v>
      </c>
    </row>
    <row r="47" spans="1:5" x14ac:dyDescent="0.3">
      <c r="A47">
        <v>2024</v>
      </c>
    </row>
    <row r="48" spans="1:5" x14ac:dyDescent="0.3">
      <c r="A48">
        <v>2025</v>
      </c>
    </row>
    <row r="49" spans="1:2" x14ac:dyDescent="0.3">
      <c r="A49">
        <v>2026</v>
      </c>
    </row>
    <row r="50" spans="1:2" x14ac:dyDescent="0.3">
      <c r="A50">
        <v>2027</v>
      </c>
    </row>
    <row r="51" spans="1:2" x14ac:dyDescent="0.3">
      <c r="A51">
        <v>2028</v>
      </c>
    </row>
    <row r="52" spans="1:2" x14ac:dyDescent="0.3">
      <c r="A52">
        <v>2029</v>
      </c>
    </row>
    <row r="56" spans="1:2" x14ac:dyDescent="0.3">
      <c r="A56" s="2" t="s">
        <v>126</v>
      </c>
      <c r="B56" s="2" t="s">
        <v>96</v>
      </c>
    </row>
    <row r="57" spans="1:2" x14ac:dyDescent="0.3">
      <c r="A57">
        <v>1980</v>
      </c>
      <c r="B57" s="1">
        <v>16576</v>
      </c>
    </row>
    <row r="58" spans="1:2" x14ac:dyDescent="0.3">
      <c r="A58">
        <v>1981</v>
      </c>
      <c r="B58" s="1">
        <v>16902</v>
      </c>
    </row>
    <row r="59" spans="1:2" x14ac:dyDescent="0.3">
      <c r="A59">
        <v>1982</v>
      </c>
      <c r="B59" s="1">
        <v>11788</v>
      </c>
    </row>
    <row r="60" spans="1:2" x14ac:dyDescent="0.3">
      <c r="A60">
        <v>1983</v>
      </c>
      <c r="B60" s="1">
        <v>11030</v>
      </c>
    </row>
    <row r="61" spans="1:2" x14ac:dyDescent="0.3">
      <c r="A61">
        <v>1984</v>
      </c>
      <c r="B61" s="1">
        <v>11929</v>
      </c>
    </row>
    <row r="62" spans="1:2" x14ac:dyDescent="0.3">
      <c r="A62">
        <v>1985</v>
      </c>
      <c r="B62" s="1">
        <v>9503</v>
      </c>
    </row>
    <row r="63" spans="1:2" x14ac:dyDescent="0.3">
      <c r="A63">
        <v>1986</v>
      </c>
      <c r="B63" s="1">
        <v>9613</v>
      </c>
    </row>
    <row r="64" spans="1:2" x14ac:dyDescent="0.3">
      <c r="A64">
        <v>1987</v>
      </c>
      <c r="B64" s="1">
        <v>12948</v>
      </c>
    </row>
    <row r="65" spans="1:2" x14ac:dyDescent="0.3">
      <c r="A65">
        <v>1988</v>
      </c>
      <c r="B65" s="1">
        <v>15106</v>
      </c>
    </row>
    <row r="66" spans="1:2" x14ac:dyDescent="0.3">
      <c r="A66">
        <v>1989</v>
      </c>
      <c r="B66" s="1">
        <v>12058</v>
      </c>
    </row>
    <row r="67" spans="1:2" x14ac:dyDescent="0.3">
      <c r="A67">
        <v>1990</v>
      </c>
      <c r="B67" s="1">
        <v>8220</v>
      </c>
    </row>
    <row r="68" spans="1:2" x14ac:dyDescent="0.3">
      <c r="A68">
        <v>1991</v>
      </c>
      <c r="B68" s="1">
        <v>13036</v>
      </c>
    </row>
    <row r="69" spans="1:2" x14ac:dyDescent="0.3">
      <c r="A69">
        <v>1992</v>
      </c>
      <c r="B69" s="1">
        <v>13044</v>
      </c>
    </row>
    <row r="70" spans="1:2" x14ac:dyDescent="0.3">
      <c r="A70">
        <v>1993</v>
      </c>
      <c r="B70" s="1">
        <v>9074</v>
      </c>
    </row>
    <row r="71" spans="1:2" x14ac:dyDescent="0.3">
      <c r="A71">
        <v>1994</v>
      </c>
      <c r="B71" s="1">
        <v>12290</v>
      </c>
    </row>
    <row r="72" spans="1:2" x14ac:dyDescent="0.3">
      <c r="A72">
        <v>1995</v>
      </c>
      <c r="B72" s="1">
        <v>20909</v>
      </c>
    </row>
    <row r="73" spans="1:2" x14ac:dyDescent="0.3">
      <c r="A73">
        <v>1996</v>
      </c>
      <c r="B73" s="1">
        <v>11601</v>
      </c>
    </row>
    <row r="74" spans="1:2" x14ac:dyDescent="0.3">
      <c r="A74">
        <v>1997</v>
      </c>
      <c r="B74" s="1">
        <v>15960</v>
      </c>
    </row>
    <row r="75" spans="1:2" x14ac:dyDescent="0.3">
      <c r="A75">
        <v>1998</v>
      </c>
      <c r="B75" s="1">
        <v>13289</v>
      </c>
    </row>
    <row r="76" spans="1:2" x14ac:dyDescent="0.3">
      <c r="A76">
        <v>1999</v>
      </c>
      <c r="B76" s="1">
        <v>24547</v>
      </c>
    </row>
    <row r="77" spans="1:2" x14ac:dyDescent="0.3">
      <c r="A77">
        <v>2000</v>
      </c>
      <c r="B77" s="1">
        <v>21202</v>
      </c>
    </row>
    <row r="78" spans="1:2" x14ac:dyDescent="0.3">
      <c r="A78">
        <v>2001</v>
      </c>
      <c r="B78" s="1">
        <v>22451</v>
      </c>
    </row>
    <row r="79" spans="1:2" x14ac:dyDescent="0.3">
      <c r="A79">
        <v>2002</v>
      </c>
      <c r="B79" s="1">
        <v>22217</v>
      </c>
    </row>
    <row r="80" spans="1:2" x14ac:dyDescent="0.3">
      <c r="A80">
        <v>2003</v>
      </c>
      <c r="B80" s="1">
        <v>30024</v>
      </c>
    </row>
    <row r="81" spans="1:2" x14ac:dyDescent="0.3">
      <c r="A81">
        <v>2004</v>
      </c>
      <c r="B81" s="1">
        <v>26935</v>
      </c>
    </row>
    <row r="82" spans="1:2" x14ac:dyDescent="0.3">
      <c r="A82">
        <v>2005</v>
      </c>
      <c r="B82" s="1">
        <v>20746</v>
      </c>
    </row>
    <row r="83" spans="1:2" x14ac:dyDescent="0.3">
      <c r="A83">
        <v>2006</v>
      </c>
      <c r="B83" s="1">
        <v>34046</v>
      </c>
    </row>
    <row r="84" spans="1:2" x14ac:dyDescent="0.3">
      <c r="A84">
        <v>2007</v>
      </c>
      <c r="B84" s="1">
        <v>26205</v>
      </c>
    </row>
    <row r="85" spans="1:2" x14ac:dyDescent="0.3">
      <c r="A85">
        <v>2008</v>
      </c>
      <c r="B85" s="1">
        <v>17410</v>
      </c>
    </row>
    <row r="86" spans="1:2" x14ac:dyDescent="0.3">
      <c r="A86">
        <v>2009</v>
      </c>
      <c r="B86" s="1">
        <v>23473</v>
      </c>
    </row>
    <row r="87" spans="1:2" x14ac:dyDescent="0.3">
      <c r="A87">
        <v>2010</v>
      </c>
      <c r="B87" s="1">
        <v>19094</v>
      </c>
    </row>
    <row r="88" spans="1:2" x14ac:dyDescent="0.3">
      <c r="A88">
        <v>2011</v>
      </c>
      <c r="B88" s="1">
        <v>25631</v>
      </c>
    </row>
    <row r="89" spans="1:2" x14ac:dyDescent="0.3">
      <c r="A89">
        <v>2012</v>
      </c>
      <c r="B89" s="1">
        <v>24141</v>
      </c>
    </row>
    <row r="90" spans="1:2" x14ac:dyDescent="0.3">
      <c r="A90">
        <v>2013</v>
      </c>
      <c r="B90" s="1">
        <v>22071</v>
      </c>
    </row>
    <row r="91" spans="1:2" x14ac:dyDescent="0.3">
      <c r="A91">
        <v>2014</v>
      </c>
      <c r="B91" s="1">
        <v>21654</v>
      </c>
    </row>
    <row r="92" spans="1:2" x14ac:dyDescent="0.3">
      <c r="A92">
        <v>2015</v>
      </c>
      <c r="B92" s="1">
        <v>19406</v>
      </c>
    </row>
    <row r="93" spans="1:2" x14ac:dyDescent="0.3">
      <c r="A93">
        <v>2016</v>
      </c>
      <c r="B93" s="1">
        <v>18234</v>
      </c>
    </row>
    <row r="94" spans="1:2" x14ac:dyDescent="0.3">
      <c r="A94">
        <v>2017</v>
      </c>
      <c r="B94" s="1">
        <v>21873</v>
      </c>
    </row>
    <row r="95" spans="1:2" x14ac:dyDescent="0.3">
      <c r="A95">
        <v>2018</v>
      </c>
      <c r="B95" s="1">
        <v>22559</v>
      </c>
    </row>
    <row r="96" spans="1:2" x14ac:dyDescent="0.3">
      <c r="A96">
        <v>2019</v>
      </c>
      <c r="B96" s="1">
        <v>23131</v>
      </c>
    </row>
    <row r="97" spans="1:2" x14ac:dyDescent="0.3">
      <c r="A97">
        <v>2020</v>
      </c>
      <c r="B97" s="1">
        <v>16589</v>
      </c>
    </row>
    <row r="98" spans="1:2" x14ac:dyDescent="0.3">
      <c r="A98">
        <v>2021</v>
      </c>
      <c r="B98" s="1">
        <v>20402</v>
      </c>
    </row>
    <row r="99" spans="1:2" x14ac:dyDescent="0.3">
      <c r="A99">
        <v>2022</v>
      </c>
      <c r="B99" s="1">
        <v>17736</v>
      </c>
    </row>
    <row r="100" spans="1:2" x14ac:dyDescent="0.3">
      <c r="A100">
        <v>2023</v>
      </c>
      <c r="B100" s="1">
        <v>19612</v>
      </c>
    </row>
    <row r="101" spans="1:2" x14ac:dyDescent="0.3">
      <c r="A101">
        <v>2024</v>
      </c>
      <c r="B101" s="1"/>
    </row>
    <row r="102" spans="1:2" x14ac:dyDescent="0.3">
      <c r="A102">
        <v>2025</v>
      </c>
      <c r="B102" s="1"/>
    </row>
    <row r="103" spans="1:2" x14ac:dyDescent="0.3">
      <c r="A103">
        <v>2026</v>
      </c>
      <c r="B103" s="1"/>
    </row>
    <row r="104" spans="1:2" x14ac:dyDescent="0.3">
      <c r="A104">
        <v>2027</v>
      </c>
      <c r="B104" s="1"/>
    </row>
    <row r="105" spans="1:2" x14ac:dyDescent="0.3">
      <c r="A105">
        <v>2028</v>
      </c>
      <c r="B105" s="1"/>
    </row>
    <row r="106" spans="1:2" x14ac:dyDescent="0.3">
      <c r="A106">
        <v>2029</v>
      </c>
      <c r="B106" s="1"/>
    </row>
  </sheetData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- 1980 to present</vt:lpstr>
      <vt:lpstr>Charts - 1980 to present</vt:lpstr>
    </vt:vector>
  </TitlesOfParts>
  <Company>Alan's Piano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H McCoy</dc:creator>
  <cp:lastModifiedBy>Alan McCoy</cp:lastModifiedBy>
  <cp:lastPrinted>2014-01-23T05:54:36Z</cp:lastPrinted>
  <dcterms:created xsi:type="dcterms:W3CDTF">2009-10-23T04:32:02Z</dcterms:created>
  <dcterms:modified xsi:type="dcterms:W3CDTF">2024-01-21T05:45:40Z</dcterms:modified>
</cp:coreProperties>
</file>